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 - 2025\Licitações\Pregão\EDITAL 90055-2025 - PROCESSO 93-2025 - MEMORANDO 3538-2025 - PRESTAÇÃO DE SERVIÇOS DE MÃO DE OBRA TERCEIRIZAÇÃO - AMPLA - SERVIÇOS - LOTE\planilhas\"/>
    </mc:Choice>
  </mc:AlternateContent>
  <xr:revisionPtr revIDLastSave="0" documentId="8_{E2D6464E-541A-4067-ABDC-4F27237EB596}" xr6:coauthVersionLast="47" xr6:coauthVersionMax="47" xr10:uidLastSave="{00000000-0000-0000-0000-000000000000}"/>
  <bookViews>
    <workbookView xWindow="-120" yWindow="-120" windowWidth="29040" windowHeight="15840" activeTab="2" xr2:uid="{A1470234-96E3-4CF0-8742-821933DDB779}"/>
  </bookViews>
  <sheets>
    <sheet name="Auxiliar Serviços Gerais" sheetId="1" r:id="rId1"/>
    <sheet name="Merendeira" sheetId="3" r:id="rId2"/>
    <sheet name="TOTAL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5" i="2" s="1"/>
  <c r="D107" i="1"/>
  <c r="B4" i="2"/>
  <c r="C119" i="3"/>
  <c r="C121" i="3" s="1"/>
  <c r="C131" i="3" s="1"/>
  <c r="D108" i="3"/>
  <c r="D129" i="3" s="1"/>
  <c r="C100" i="3"/>
  <c r="D95" i="3"/>
  <c r="D100" i="3" s="1"/>
  <c r="C90" i="3"/>
  <c r="C99" i="3" s="1"/>
  <c r="C101" i="3" s="1"/>
  <c r="C78" i="3"/>
  <c r="C127" i="3" s="1"/>
  <c r="C66" i="3"/>
  <c r="C64" i="3"/>
  <c r="D60" i="3"/>
  <c r="D66" i="3" s="1"/>
  <c r="C60" i="3"/>
  <c r="C50" i="3"/>
  <c r="C65" i="3" s="1"/>
  <c r="C37" i="3"/>
  <c r="C35" i="3"/>
  <c r="C30" i="3"/>
  <c r="C125" i="3" s="1"/>
  <c r="D24" i="3"/>
  <c r="D30" i="3" s="1"/>
  <c r="D35" i="3" l="1"/>
  <c r="C67" i="3"/>
  <c r="C126" i="3" s="1"/>
  <c r="C132" i="3" s="1"/>
  <c r="D36" i="3"/>
  <c r="D37" i="3" s="1"/>
  <c r="D125" i="3"/>
  <c r="C128" i="3"/>
  <c r="D64" i="3" l="1"/>
  <c r="D70" i="3"/>
  <c r="D82" i="3"/>
  <c r="D40" i="3"/>
  <c r="D88" i="3" l="1"/>
  <c r="D87" i="3"/>
  <c r="D86" i="3"/>
  <c r="D85" i="3"/>
  <c r="D84" i="3"/>
  <c r="D49" i="3"/>
  <c r="D48" i="3"/>
  <c r="D47" i="3"/>
  <c r="D46" i="3"/>
  <c r="D45" i="3"/>
  <c r="D44" i="3"/>
  <c r="D42" i="3"/>
  <c r="D43" i="3"/>
  <c r="D73" i="3"/>
  <c r="D72" i="3"/>
  <c r="D75" i="3"/>
  <c r="D77" i="3"/>
  <c r="D76" i="3"/>
  <c r="D74" i="3"/>
  <c r="D50" i="3" l="1"/>
  <c r="D65" i="3" s="1"/>
  <c r="D67" i="3" s="1"/>
  <c r="D126" i="3"/>
  <c r="D90" i="3"/>
  <c r="D99" i="3" s="1"/>
  <c r="D101" i="3" s="1"/>
  <c r="D128" i="3" s="1"/>
  <c r="D78" i="3"/>
  <c r="D127" i="3" s="1"/>
  <c r="D111" i="3" l="1"/>
  <c r="D130" i="3"/>
  <c r="D113" i="3" l="1"/>
  <c r="D114" i="3" l="1"/>
  <c r="D120" i="3" s="1"/>
  <c r="D116" i="3" l="1"/>
  <c r="D118" i="3"/>
  <c r="D117" i="3"/>
  <c r="D121" i="3" l="1"/>
  <c r="D131" i="3" s="1"/>
  <c r="D132" i="3" s="1"/>
  <c r="D134" i="3" s="1"/>
  <c r="C118" i="1"/>
  <c r="C120" i="1" s="1"/>
  <c r="C130" i="1" s="1"/>
  <c r="D128" i="1"/>
  <c r="C99" i="1"/>
  <c r="D94" i="1"/>
  <c r="D99" i="1" s="1"/>
  <c r="C89" i="1"/>
  <c r="C98" i="1" s="1"/>
  <c r="C100" i="1" s="1"/>
  <c r="C77" i="1"/>
  <c r="C126" i="1" s="1"/>
  <c r="D59" i="1"/>
  <c r="D65" i="1" s="1"/>
  <c r="C59" i="1"/>
  <c r="C65" i="1" s="1"/>
  <c r="C50" i="1"/>
  <c r="C64" i="1" s="1"/>
  <c r="C35" i="1"/>
  <c r="C37" i="1" s="1"/>
  <c r="C63" i="1" s="1"/>
  <c r="C30" i="1"/>
  <c r="C124" i="1" s="1"/>
  <c r="D30" i="1"/>
  <c r="D135" i="3" l="1"/>
  <c r="C4" i="2" s="1"/>
  <c r="D35" i="1"/>
  <c r="C66" i="1"/>
  <c r="C125" i="1" s="1"/>
  <c r="D124" i="1"/>
  <c r="D36" i="1"/>
  <c r="C127" i="1"/>
  <c r="C131" i="1" l="1"/>
  <c r="D37" i="1"/>
  <c r="D63" i="1" s="1"/>
  <c r="D81" i="1" l="1"/>
  <c r="D84" i="1" s="1"/>
  <c r="D40" i="1"/>
  <c r="D49" i="1" s="1"/>
  <c r="D69" i="1"/>
  <c r="D71" i="1" s="1"/>
  <c r="D75" i="1"/>
  <c r="D74" i="1" l="1"/>
  <c r="D76" i="1"/>
  <c r="D85" i="1"/>
  <c r="D47" i="1"/>
  <c r="D44" i="1"/>
  <c r="D48" i="1"/>
  <c r="D43" i="1"/>
  <c r="D42" i="1"/>
  <c r="D45" i="1"/>
  <c r="D73" i="1"/>
  <c r="D46" i="1"/>
  <c r="D72" i="1"/>
  <c r="D77" i="1" s="1"/>
  <c r="D126" i="1" s="1"/>
  <c r="D86" i="1"/>
  <c r="D83" i="1"/>
  <c r="D87" i="1"/>
  <c r="D50" i="1" l="1"/>
  <c r="D64" i="1" s="1"/>
  <c r="D66" i="1" s="1"/>
  <c r="D125" i="1" s="1"/>
  <c r="D89" i="1"/>
  <c r="D98" i="1" s="1"/>
  <c r="D100" i="1" s="1"/>
  <c r="D127" i="1" s="1"/>
  <c r="D110" i="1" l="1"/>
  <c r="D112" i="1" s="1"/>
  <c r="D129" i="1"/>
  <c r="D113" i="1" l="1"/>
  <c r="D119" i="1" l="1"/>
  <c r="D117" i="1" l="1"/>
  <c r="D115" i="1"/>
  <c r="D116" i="1"/>
  <c r="D120" i="1" l="1"/>
  <c r="D130" i="1" s="1"/>
  <c r="D131" i="1" s="1"/>
  <c r="D133" i="1" s="1"/>
  <c r="D135" i="1" l="1"/>
  <c r="C3" i="2" s="1"/>
  <c r="C5" i="2" s="1"/>
</calcChain>
</file>

<file path=xl/sharedStrings.xml><?xml version="1.0" encoding="utf-8"?>
<sst xmlns="http://schemas.openxmlformats.org/spreadsheetml/2006/main" count="413" uniqueCount="134">
  <si>
    <t xml:space="preserve">Prefeitura do Município de Chopinzinho </t>
  </si>
  <si>
    <t>PLANILHA DE CUSTOS E FORMAÇÃO DE PREÇOS</t>
  </si>
  <si>
    <t>OBJETO:</t>
  </si>
  <si>
    <t>Serviços Terceirizados</t>
  </si>
  <si>
    <t>Licitação / Processo</t>
  </si>
  <si>
    <t>DISCRIMINAÇÃO DOS SERVIÇOS (DADOS REFERENTES À CONTRATAÇÃO)</t>
  </si>
  <si>
    <t>Local da prestação dos serviços:</t>
  </si>
  <si>
    <t>Município de Chopinzinho-PR</t>
  </si>
  <si>
    <t>Ano do Acordo, Convenção ou Dissídio Coletivo e Sindicato</t>
  </si>
  <si>
    <t>Número de meses de execução contratual</t>
  </si>
  <si>
    <t>IDENTIFICAÇÃO DO SERVIÇO</t>
  </si>
  <si>
    <t>Tipo de serviço</t>
  </si>
  <si>
    <t>Serviço de asseio e conservação</t>
  </si>
  <si>
    <t>Unidade de medida</t>
  </si>
  <si>
    <t>Mensal</t>
  </si>
  <si>
    <t>DADOS COMPLEMENTARES PARA COMPOSIÇÃO DOS CUSTOS REFERENTE À MÃO DE OBRA</t>
  </si>
  <si>
    <t>Salário Normativo da Categoria Profissional:</t>
  </si>
  <si>
    <t>Categoria profissional (vinculada a execução contratual)</t>
  </si>
  <si>
    <t>Auxiliar de serviços gerais</t>
  </si>
  <si>
    <t>Data Base da Categoria</t>
  </si>
  <si>
    <t>01 de março</t>
  </si>
  <si>
    <t>Código Brasileiro de Ocupações - CBO</t>
  </si>
  <si>
    <t>Módulo 1 - Composição da Remuneração</t>
  </si>
  <si>
    <t>Composição da Remuneração</t>
  </si>
  <si>
    <t>Percentual (%)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</si>
  <si>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</si>
  <si>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</si>
  <si>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</si>
  <si>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</si>
  <si>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</si>
  <si>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</si>
  <si>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</si>
  <si>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</si>
  <si>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</si>
  <si>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</si>
  <si>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</si>
  <si>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</si>
  <si>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</si>
  <si>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</si>
  <si>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</si>
  <si>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</si>
  <si>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</si>
  <si>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Adicional de Férias</t>
  </si>
  <si>
    <t>Submódulo 2.2 - Encargos Previdenciários (GPS), Fundo de Garantia por Tempo de Serviço (FGTS) e outras contribuições.</t>
  </si>
  <si>
    <t>Base de Cálculo: Módulo 1 + Submódulo 2.1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</si>
  <si>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</si>
  <si>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</si>
  <si>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</si>
  <si>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</si>
  <si>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</si>
  <si>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</si>
  <si>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</si>
  <si>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</si>
  <si>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</si>
  <si>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</si>
  <si>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</si>
  <si>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</si>
  <si>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</si>
  <si>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</si>
  <si>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</si>
  <si>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</si>
  <si>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Vale Alimentação</t>
  </si>
  <si>
    <t>Plano de Benefício Social familar</t>
  </si>
  <si>
    <t>Beneficio Assistência médica</t>
  </si>
  <si>
    <t>Seguro de Vida</t>
  </si>
  <si>
    <t>Quadro-Resumo do Módulo 2 - Encargos e Benefícios anuais, mensais e diários</t>
  </si>
  <si>
    <t>Encargos e Benefícios Anuais, Mensais e Diários</t>
  </si>
  <si>
    <t>Módulo 3 - Provisão para Rescisão</t>
  </si>
  <si>
    <t>Base de Cálculo: MOD 1+ SUBMOD 2.1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</si>
  <si>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</si>
  <si>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</si>
  <si>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</si>
  <si>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</si>
  <si>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</si>
  <si>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</si>
  <si>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</si>
  <si>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</si>
  <si>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</si>
  <si>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Base de Cálculo: (MÓDULO 1 + MÓDULO 2.1)</t>
  </si>
  <si>
    <t>4.1</t>
  </si>
  <si>
    <t>Ausências Legais</t>
  </si>
  <si>
    <t>Férias e Adicional de férias</t>
  </si>
  <si>
    <t>Licença-Paternidade</t>
  </si>
  <si>
    <t>Ausência por acidente de trabalho</t>
  </si>
  <si>
    <t>Afastamento Maternidade</t>
  </si>
  <si>
    <t>Outros (especificar)</t>
  </si>
  <si>
    <t>Submódulo 4.2 - Intrajornada</t>
  </si>
  <si>
    <t>4.2</t>
  </si>
  <si>
    <t>Intrajornada</t>
  </si>
  <si>
    <t>Intervalo para repouso e alimentação</t>
  </si>
  <si>
    <t>Quadro-Resumo do Módulo 4 - Custo de Reposição do Profissional Ausente</t>
  </si>
  <si>
    <t>Custo de Reposição do Profissional Ausente</t>
  </si>
  <si>
    <t>Total Módulo 4</t>
  </si>
  <si>
    <t>Módulo 5 - Insumos Diversos</t>
  </si>
  <si>
    <t>Insumos Diversos</t>
  </si>
  <si>
    <t xml:space="preserve">Uniformes e EPIs                                                              </t>
  </si>
  <si>
    <t>Custos admissionais e demissionais</t>
  </si>
  <si>
    <t xml:space="preserve"> Total Módulo 5</t>
  </si>
  <si>
    <t>Módulo 6 - Custos Indiretos, Tributos e Lucro</t>
  </si>
  <si>
    <t>Custo direto: Somatório dos Módulos 1+2+3+4+5</t>
  </si>
  <si>
    <t>Custos Indiretos, Tributos e Lucro</t>
  </si>
  <si>
    <t>Custos Indiretos</t>
  </si>
  <si>
    <t>Lucro</t>
  </si>
  <si>
    <t>Tributos</t>
  </si>
  <si>
    <t>C.1. COFINS</t>
  </si>
  <si>
    <t>C.2. PIS</t>
  </si>
  <si>
    <t>C.3. ISS</t>
  </si>
  <si>
    <t>TOTAL TRIBUTOS FEDERAIS E MUNICIPAIS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</si>
  <si>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</si>
  <si>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</si>
  <si>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</si>
  <si>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</si>
  <si>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</si>
  <si>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Qtde de Empregados</t>
  </si>
  <si>
    <t>Valor total mensal</t>
  </si>
  <si>
    <t>Valot total no período</t>
  </si>
  <si>
    <t>Cargo</t>
  </si>
  <si>
    <t>Qtde Func.</t>
  </si>
  <si>
    <t>V. Global no Período</t>
  </si>
  <si>
    <t xml:space="preserve">Custos Operacionais </t>
  </si>
  <si>
    <t>Auxiliar Serviços Gerais</t>
  </si>
  <si>
    <t xml:space="preserve">Prefeitura do Município de Chopinzinho-PR </t>
  </si>
  <si>
    <t>Serviço de alimentação</t>
  </si>
  <si>
    <t xml:space="preserve">Merendeira </t>
  </si>
  <si>
    <t>Data base da categoria</t>
  </si>
  <si>
    <t>5132-05</t>
  </si>
  <si>
    <t>Qualificação</t>
  </si>
  <si>
    <t>Seguro de vida</t>
  </si>
  <si>
    <t>Custos Operacionais</t>
  </si>
  <si>
    <t>Merendeira</t>
  </si>
  <si>
    <t xml:space="preserve">Hora Extra </t>
  </si>
  <si>
    <t>Salário-Base - 40h semanal</t>
  </si>
  <si>
    <t>SAT: 3%                                     FAP: 2%</t>
  </si>
  <si>
    <t>SAT: 3%                                          FAP: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</si>
</sst>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-&quot;R$&quot;* #,##0.00_-;\-&quot;R$&quot;* #,##0.00_-;_-&quot;R$&quot;* &quot;-&quot;??_-;_-@_-"/>
    <numFmt numFmtId="167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b/>
      <sz val="24"/>
      <color rgb="FF000000"/>
      <name val="Arial"/>
      <family val="2"/>
    </font>
    <font>
      <sz val="12"/>
      <color rgb="FF000000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70AD47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0" fontId="4" fillId="0" borderId="30" xfId="3" applyNumberFormat="1" applyFont="1" applyFill="1" applyBorder="1" applyAlignment="1">
      <alignment horizontal="center" vertical="center" wrapText="1"/>
    </xf>
    <xf numFmtId="164" fontId="4" fillId="0" borderId="31" xfId="2" applyFont="1" applyFill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10" fontId="4" fillId="0" borderId="30" xfId="3" applyNumberFormat="1" applyFont="1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10" fontId="4" fillId="0" borderId="27" xfId="3" applyNumberFormat="1" applyFont="1" applyFill="1" applyBorder="1" applyAlignment="1">
      <alignment horizontal="center" vertical="center" wrapText="1"/>
    </xf>
    <xf numFmtId="164" fontId="4" fillId="0" borderId="28" xfId="2" applyFont="1" applyFill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64" fontId="5" fillId="0" borderId="6" xfId="2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wrapText="1"/>
    </xf>
    <xf numFmtId="10" fontId="4" fillId="0" borderId="34" xfId="0" applyNumberFormat="1" applyFont="1" applyBorder="1" applyAlignment="1">
      <alignment horizontal="center" vertical="center" wrapText="1"/>
    </xf>
    <xf numFmtId="166" fontId="4" fillId="0" borderId="35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10" fontId="4" fillId="0" borderId="27" xfId="0" applyNumberFormat="1" applyFont="1" applyBorder="1" applyAlignment="1">
      <alignment horizontal="center" vertical="center" wrapText="1"/>
    </xf>
    <xf numFmtId="166" fontId="4" fillId="0" borderId="28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0" fontId="4" fillId="0" borderId="40" xfId="0" applyFont="1" applyBorder="1"/>
    <xf numFmtId="164" fontId="2" fillId="0" borderId="41" xfId="0" applyNumberFormat="1" applyFont="1" applyBorder="1"/>
    <xf numFmtId="0" fontId="2" fillId="0" borderId="4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66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10" fontId="4" fillId="0" borderId="6" xfId="3" applyNumberFormat="1" applyFont="1" applyFill="1" applyBorder="1" applyAlignment="1">
      <alignment horizontal="center" vertical="center" wrapText="1"/>
    </xf>
    <xf numFmtId="10" fontId="2" fillId="0" borderId="6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3" xfId="0" applyFont="1" applyBorder="1"/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top"/>
    </xf>
    <xf numFmtId="0" fontId="4" fillId="0" borderId="6" xfId="0" applyFont="1" applyBorder="1" applyAlignment="1">
      <alignment horizontal="left" vertical="center" wrapText="1"/>
    </xf>
    <xf numFmtId="0" fontId="4" fillId="0" borderId="4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164" fontId="4" fillId="0" borderId="6" xfId="2" applyFont="1" applyFill="1" applyBorder="1" applyAlignment="1">
      <alignment horizontal="center" vertical="center" wrapText="1"/>
    </xf>
    <xf numFmtId="164" fontId="2" fillId="0" borderId="28" xfId="0" applyNumberFormat="1" applyFont="1" applyBorder="1"/>
    <xf numFmtId="0" fontId="4" fillId="0" borderId="6" xfId="0" applyFont="1" applyBorder="1" applyAlignment="1">
      <alignment horizontal="center" vertical="center" wrapText="1"/>
    </xf>
    <xf numFmtId="10" fontId="4" fillId="0" borderId="32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vertical="center" wrapText="1"/>
    </xf>
    <xf numFmtId="9" fontId="2" fillId="0" borderId="6" xfId="3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vertical="center" wrapText="1"/>
    </xf>
    <xf numFmtId="166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4" borderId="30" xfId="0" applyFont="1" applyFill="1" applyBorder="1" applyAlignment="1">
      <alignment horizontal="center"/>
    </xf>
    <xf numFmtId="0" fontId="7" fillId="0" borderId="0" xfId="0" applyFont="1"/>
    <xf numFmtId="10" fontId="4" fillId="0" borderId="34" xfId="3" applyNumberFormat="1" applyFont="1" applyFill="1" applyBorder="1" applyAlignment="1">
      <alignment horizontal="center" vertical="center" wrapText="1"/>
    </xf>
    <xf numFmtId="164" fontId="4" fillId="0" borderId="35" xfId="2" applyFont="1" applyFill="1" applyBorder="1" applyAlignment="1">
      <alignment horizontal="right" vertical="center" wrapText="1"/>
    </xf>
    <xf numFmtId="0" fontId="8" fillId="5" borderId="0" xfId="0" applyFont="1" applyFill="1"/>
    <xf numFmtId="0" fontId="4" fillId="0" borderId="34" xfId="0" applyFont="1" applyBorder="1" applyAlignment="1">
      <alignment vertical="center" wrapText="1"/>
    </xf>
    <xf numFmtId="0" fontId="9" fillId="0" borderId="0" xfId="0" applyFont="1"/>
    <xf numFmtId="164" fontId="5" fillId="0" borderId="6" xfId="2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4" fillId="0" borderId="6" xfId="3" applyNumberFormat="1" applyFont="1" applyBorder="1" applyAlignment="1">
      <alignment horizontal="center" vertical="center" wrapText="1"/>
    </xf>
    <xf numFmtId="10" fontId="2" fillId="0" borderId="6" xfId="3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0" fontId="4" fillId="0" borderId="0" xfId="0" applyNumberFormat="1" applyFont="1"/>
    <xf numFmtId="0" fontId="4" fillId="0" borderId="18" xfId="0" applyFont="1" applyBorder="1" applyAlignment="1">
      <alignment vertical="center"/>
    </xf>
    <xf numFmtId="10" fontId="4" fillId="0" borderId="17" xfId="0" applyNumberFormat="1" applyFont="1" applyBorder="1" applyAlignment="1">
      <alignment horizontal="center" vertical="center" wrapText="1"/>
    </xf>
    <xf numFmtId="9" fontId="2" fillId="0" borderId="6" xfId="3" applyFont="1" applyBorder="1" applyAlignment="1">
      <alignment horizontal="center" vertical="center" wrapText="1"/>
    </xf>
    <xf numFmtId="167" fontId="4" fillId="0" borderId="6" xfId="1" applyNumberFormat="1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10" fillId="6" borderId="30" xfId="0" applyFont="1" applyFill="1" applyBorder="1"/>
    <xf numFmtId="164" fontId="10" fillId="6" borderId="30" xfId="2" applyFont="1" applyFill="1" applyBorder="1"/>
    <xf numFmtId="0" fontId="6" fillId="6" borderId="30" xfId="0" applyFont="1" applyFill="1" applyBorder="1"/>
    <xf numFmtId="164" fontId="6" fillId="6" borderId="30" xfId="2" applyFont="1" applyFill="1" applyBorder="1"/>
    <xf numFmtId="164" fontId="0" fillId="0" borderId="0" xfId="2" applyFont="1"/>
    <xf numFmtId="164" fontId="0" fillId="0" borderId="0" xfId="0" applyNumberFormat="1"/>
    <xf numFmtId="0" fontId="6" fillId="0" borderId="46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64" fontId="4" fillId="0" borderId="24" xfId="2" applyFont="1" applyBorder="1" applyAlignment="1">
      <alignment horizontal="left"/>
    </xf>
    <xf numFmtId="164" fontId="4" fillId="0" borderId="25" xfId="2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3" fillId="0" borderId="30" xfId="0" applyNumberFormat="1" applyFont="1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66" fontId="4" fillId="0" borderId="44" xfId="0" applyNumberFormat="1" applyFont="1" applyBorder="1" applyAlignment="1">
      <alignment horizontal="center" vertical="center" wrapText="1"/>
    </xf>
    <xf numFmtId="166" fontId="4" fillId="0" borderId="42" xfId="0" applyNumberFormat="1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right" vertical="center" wrapText="1" indent="1"/>
    </xf>
    <xf numFmtId="0" fontId="4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164" fontId="4" fillId="0" borderId="24" xfId="2" applyFont="1" applyFill="1" applyBorder="1" applyAlignment="1">
      <alignment horizontal="left"/>
    </xf>
    <xf numFmtId="164" fontId="4" fillId="0" borderId="25" xfId="2" applyFont="1" applyFill="1" applyBorder="1" applyAlignment="1">
      <alignment horizontal="lef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B040-74B8-47DD-8A1C-229271AF8274}">
  <dimension ref="A1:N135"/>
  <sheetViews>
    <sheetView topLeftCell="A118" zoomScale="80" zoomScaleNormal="80" workbookViewId="0">
      <selection activeCell="D133" sqref="D133"/>
    </sheetView>
  </sheetViews>
  <sheetFormatPr defaultRowHeight="15" x14ac:dyDescent="0.25"/>
  <cols>
    <col min="1" max="1" width="15.28515625" customWidth="1"/>
    <col min="2" max="2" width="66.5703125" customWidth="1"/>
    <col min="3" max="3" width="18.5703125" customWidth="1"/>
    <col min="4" max="4" width="42.7109375" customWidth="1"/>
    <col min="10" max="10" width="17.42578125" customWidth="1"/>
  </cols>
  <sheetData>
    <row r="1" spans="1:10" x14ac:dyDescent="0.25">
      <c r="A1" s="83" t="s">
        <v>0</v>
      </c>
      <c r="B1" s="84"/>
      <c r="C1" s="84"/>
      <c r="D1" s="85"/>
    </row>
    <row r="2" spans="1:10" ht="15.75" thickBot="1" x14ac:dyDescent="0.3">
      <c r="A2" s="86"/>
      <c r="B2" s="87"/>
      <c r="C2" s="87"/>
      <c r="D2" s="88"/>
    </row>
    <row r="3" spans="1:10" ht="15.75" x14ac:dyDescent="0.25">
      <c r="A3" s="83" t="s">
        <v>1</v>
      </c>
      <c r="B3" s="84"/>
      <c r="C3" s="84"/>
      <c r="D3" s="85"/>
    </row>
    <row r="4" spans="1:10" ht="15.75" x14ac:dyDescent="0.25">
      <c r="A4" s="89" t="s">
        <v>2</v>
      </c>
      <c r="B4" s="90"/>
      <c r="C4" s="91" t="s">
        <v>3</v>
      </c>
      <c r="D4" s="92"/>
    </row>
    <row r="5" spans="1:10" ht="16.5" thickBot="1" x14ac:dyDescent="0.3">
      <c r="A5" s="93" t="s">
        <v>4</v>
      </c>
      <c r="B5" s="94"/>
      <c r="C5" s="95"/>
      <c r="D5" s="96"/>
    </row>
    <row r="6" spans="1:10" ht="16.5" thickBot="1" x14ac:dyDescent="0.3">
      <c r="A6" s="1"/>
      <c r="B6" s="2"/>
      <c r="C6" s="1"/>
      <c r="D6" s="1"/>
    </row>
    <row r="7" spans="1:10" ht="16.5" thickBot="1" x14ac:dyDescent="0.3">
      <c r="A7" s="101" t="s">
        <v>5</v>
      </c>
      <c r="B7" s="102"/>
      <c r="C7" s="102"/>
      <c r="D7" s="103"/>
      <c r="E7" s="104"/>
      <c r="F7" s="105"/>
      <c r="G7" s="105"/>
      <c r="H7" s="105"/>
      <c r="I7" s="105"/>
      <c r="J7" s="105"/>
    </row>
    <row r="8" spans="1:10" ht="15.75" x14ac:dyDescent="0.25">
      <c r="A8" s="106" t="s">
        <v>6</v>
      </c>
      <c r="B8" s="107"/>
      <c r="C8" s="108" t="s">
        <v>7</v>
      </c>
      <c r="D8" s="109"/>
      <c r="E8" s="104"/>
      <c r="F8" s="105"/>
      <c r="G8" s="105"/>
      <c r="H8" s="105"/>
      <c r="I8" s="105"/>
      <c r="J8" s="105"/>
    </row>
    <row r="9" spans="1:10" ht="15.75" x14ac:dyDescent="0.25">
      <c r="A9" s="110" t="s">
        <v>8</v>
      </c>
      <c r="B9" s="111"/>
      <c r="C9" s="112"/>
      <c r="D9" s="113"/>
    </row>
    <row r="10" spans="1:10" ht="16.5" thickBot="1" x14ac:dyDescent="0.3">
      <c r="A10" s="114" t="s">
        <v>9</v>
      </c>
      <c r="B10" s="115"/>
      <c r="C10" s="116">
        <v>12</v>
      </c>
      <c r="D10" s="117"/>
    </row>
    <row r="11" spans="1:10" ht="16.5" thickBot="1" x14ac:dyDescent="0.3">
      <c r="A11" s="1"/>
      <c r="B11" s="1"/>
      <c r="C11" s="1"/>
      <c r="D11" s="1"/>
    </row>
    <row r="12" spans="1:10" ht="16.5" thickBot="1" x14ac:dyDescent="0.3">
      <c r="A12" s="101" t="s">
        <v>10</v>
      </c>
      <c r="B12" s="102"/>
      <c r="C12" s="102"/>
      <c r="D12" s="103"/>
    </row>
    <row r="13" spans="1:10" ht="15.75" x14ac:dyDescent="0.25">
      <c r="A13" s="118" t="s">
        <v>11</v>
      </c>
      <c r="B13" s="119"/>
      <c r="C13" s="120" t="s">
        <v>12</v>
      </c>
      <c r="D13" s="121"/>
    </row>
    <row r="14" spans="1:10" ht="16.5" thickBot="1" x14ac:dyDescent="0.3">
      <c r="A14" s="97" t="s">
        <v>13</v>
      </c>
      <c r="B14" s="98"/>
      <c r="C14" s="99" t="s">
        <v>14</v>
      </c>
      <c r="D14" s="100"/>
    </row>
    <row r="15" spans="1:10" ht="16.5" thickBot="1" x14ac:dyDescent="0.3">
      <c r="A15" s="1"/>
      <c r="B15" s="1"/>
      <c r="C15" s="1"/>
      <c r="D15" s="1"/>
    </row>
    <row r="16" spans="1:10" ht="16.5" thickBot="1" x14ac:dyDescent="0.3">
      <c r="A16" s="101" t="s">
        <v>15</v>
      </c>
      <c r="B16" s="102"/>
      <c r="C16" s="102"/>
      <c r="D16" s="103"/>
    </row>
    <row r="17" spans="1:14" ht="15.75" x14ac:dyDescent="0.25">
      <c r="A17" s="118" t="s">
        <v>16</v>
      </c>
      <c r="B17" s="119"/>
      <c r="C17" s="122"/>
      <c r="D17" s="123"/>
      <c r="E17" s="124"/>
      <c r="F17" s="125"/>
      <c r="G17" s="125"/>
      <c r="H17" s="125"/>
      <c r="I17" s="125"/>
      <c r="J17" s="125"/>
      <c r="K17" s="125"/>
      <c r="L17" s="125"/>
      <c r="M17" s="125"/>
      <c r="N17" s="125"/>
    </row>
    <row r="18" spans="1:14" ht="15.75" x14ac:dyDescent="0.25">
      <c r="A18" s="126" t="s">
        <v>17</v>
      </c>
      <c r="B18" s="127"/>
      <c r="C18" s="128" t="s">
        <v>18</v>
      </c>
      <c r="D18" s="129"/>
    </row>
    <row r="19" spans="1:14" ht="15.75" x14ac:dyDescent="0.25">
      <c r="A19" s="126" t="s">
        <v>19</v>
      </c>
      <c r="B19" s="127"/>
      <c r="C19" s="135" t="s">
        <v>20</v>
      </c>
      <c r="D19" s="136"/>
    </row>
    <row r="20" spans="1:14" ht="16.5" thickBot="1" x14ac:dyDescent="0.3">
      <c r="A20" s="97" t="s">
        <v>21</v>
      </c>
      <c r="B20" s="98"/>
      <c r="C20" s="137"/>
      <c r="D20" s="138"/>
    </row>
    <row r="21" spans="1:14" ht="16.5" thickBot="1" x14ac:dyDescent="0.3">
      <c r="A21" s="1"/>
      <c r="B21" s="1"/>
      <c r="C21" s="1"/>
      <c r="D21" s="1"/>
    </row>
    <row r="22" spans="1:14" ht="16.5" thickBot="1" x14ac:dyDescent="0.3">
      <c r="A22" s="139" t="s">
        <v>22</v>
      </c>
      <c r="B22" s="140"/>
      <c r="C22" s="140"/>
      <c r="D22" s="141"/>
    </row>
    <row r="23" spans="1:14" ht="16.5" thickBot="1" x14ac:dyDescent="0.3">
      <c r="A23" s="4">
        <v>1</v>
      </c>
      <c r="B23" s="3" t="s">
        <v>23</v>
      </c>
      <c r="C23" s="5" t="s">
        <v>24</v>
      </c>
      <c r="D23" s="5" t="s">
        <v>25</v>
      </c>
    </row>
    <row r="24" spans="1:14" ht="15.75" x14ac:dyDescent="0.25">
      <c r="A24" s="17" t="s">
        <v>26</v>
      </c>
      <c r="B24" s="47" t="s">
        <v>131</v>
      </c>
      <c r="C24" s="60">
        <v>0.90910000000000002</v>
      </c>
      <c r="D24" s="61"/>
    </row>
    <row r="25" spans="1:14" ht="15.75" x14ac:dyDescent="0.25">
      <c r="A25" s="6" t="s">
        <v>27</v>
      </c>
      <c r="B25" s="9" t="s">
        <v>28</v>
      </c>
      <c r="C25" s="7"/>
      <c r="D25" s="8"/>
    </row>
    <row r="26" spans="1:14" ht="15.75" x14ac:dyDescent="0.25">
      <c r="A26" s="6" t="s">
        <v>29</v>
      </c>
      <c r="B26" s="9" t="s">
        <v>30</v>
      </c>
      <c r="C26" s="7"/>
      <c r="D26" s="8"/>
    </row>
    <row r="27" spans="1:14" ht="15.75" x14ac:dyDescent="0.25">
      <c r="A27" s="6" t="s">
        <v>31</v>
      </c>
      <c r="B27" s="9" t="s">
        <v>32</v>
      </c>
      <c r="C27" s="10"/>
      <c r="D27" s="8"/>
    </row>
    <row r="28" spans="1:14" ht="15.75" x14ac:dyDescent="0.25">
      <c r="A28" s="6" t="s">
        <v>33</v>
      </c>
      <c r="B28" s="9" t="s">
        <v>34</v>
      </c>
      <c r="C28" s="10"/>
      <c r="D28" s="8"/>
    </row>
    <row r="29" spans="1:14" ht="16.5" thickBot="1" x14ac:dyDescent="0.3">
      <c r="A29" s="11" t="s">
        <v>35</v>
      </c>
      <c r="B29" s="20" t="s">
        <v>130</v>
      </c>
      <c r="C29" s="12"/>
      <c r="D29" s="13"/>
      <c r="E29" s="59"/>
      <c r="F29" s="59"/>
      <c r="G29" s="59"/>
    </row>
    <row r="30" spans="1:14" ht="16.5" thickBot="1" x14ac:dyDescent="0.3">
      <c r="A30" s="133" t="s">
        <v>36</v>
      </c>
      <c r="B30" s="134"/>
      <c r="C30" s="14">
        <f>SUM(C24:C29)</f>
        <v>0.90910000000000002</v>
      </c>
      <c r="D30" s="15">
        <f>SUM(D24:D29)</f>
        <v>0</v>
      </c>
    </row>
    <row r="31" spans="1:14" ht="16.5" thickBot="1" x14ac:dyDescent="0.3">
      <c r="A31" s="1"/>
      <c r="B31" s="1"/>
      <c r="C31" s="1"/>
      <c r="D31" s="1"/>
    </row>
    <row r="32" spans="1:14" ht="16.5" thickBot="1" x14ac:dyDescent="0.3">
      <c r="A32" s="130" t="s">
        <v>37</v>
      </c>
      <c r="B32" s="131"/>
      <c r="C32" s="131"/>
      <c r="D32" s="132"/>
    </row>
    <row r="33" spans="1:4" ht="16.5" thickBot="1" x14ac:dyDescent="0.3">
      <c r="A33" s="130" t="s">
        <v>38</v>
      </c>
      <c r="B33" s="131"/>
      <c r="C33" s="131"/>
      <c r="D33" s="132"/>
    </row>
    <row r="34" spans="1:4" ht="16.5" thickBot="1" x14ac:dyDescent="0.3">
      <c r="A34" s="4" t="s">
        <v>39</v>
      </c>
      <c r="B34" s="16" t="s">
        <v>40</v>
      </c>
      <c r="C34" s="5" t="s">
        <v>24</v>
      </c>
      <c r="D34" s="5" t="s">
        <v>25</v>
      </c>
    </row>
    <row r="35" spans="1:4" ht="15.75" x14ac:dyDescent="0.25">
      <c r="A35" s="17" t="s">
        <v>26</v>
      </c>
      <c r="B35" s="47" t="s">
        <v>41</v>
      </c>
      <c r="C35" s="18">
        <f>1/12</f>
        <v>8.3333333333333329E-2</v>
      </c>
      <c r="D35" s="19">
        <f>C35*D30</f>
        <v>0</v>
      </c>
    </row>
    <row r="36" spans="1:4" ht="16.5" thickBot="1" x14ac:dyDescent="0.3">
      <c r="A36" s="11" t="s">
        <v>27</v>
      </c>
      <c r="B36" s="20" t="s">
        <v>42</v>
      </c>
      <c r="C36" s="21">
        <v>0.1111</v>
      </c>
      <c r="D36" s="22">
        <f>C36*D30</f>
        <v>0</v>
      </c>
    </row>
    <row r="37" spans="1:4" ht="16.5" thickBot="1" x14ac:dyDescent="0.3">
      <c r="A37" s="133" t="s">
        <v>36</v>
      </c>
      <c r="B37" s="134"/>
      <c r="C37" s="14">
        <f>SUM(C35:C36)</f>
        <v>0.19443333333333335</v>
      </c>
      <c r="D37" s="23">
        <f>SUM(D35:D36)</f>
        <v>0</v>
      </c>
    </row>
    <row r="38" spans="1:4" ht="16.5" thickBot="1" x14ac:dyDescent="0.3">
      <c r="A38" s="1"/>
      <c r="B38" s="1"/>
      <c r="C38" s="1"/>
      <c r="D38" s="1"/>
    </row>
    <row r="39" spans="1:4" ht="16.5" thickBot="1" x14ac:dyDescent="0.3">
      <c r="A39" s="142" t="s">
        <v>43</v>
      </c>
      <c r="B39" s="143"/>
      <c r="C39" s="143"/>
      <c r="D39" s="144"/>
    </row>
    <row r="40" spans="1:4" ht="16.5" thickBot="1" x14ac:dyDescent="0.3">
      <c r="A40" s="145" t="s">
        <v>44</v>
      </c>
      <c r="B40" s="146"/>
      <c r="C40" s="24"/>
      <c r="D40" s="25">
        <f>D30+D37</f>
        <v>0</v>
      </c>
    </row>
    <row r="41" spans="1:4" ht="16.5" thickBot="1" x14ac:dyDescent="0.3">
      <c r="A41" s="26" t="s">
        <v>45</v>
      </c>
      <c r="B41" s="48" t="s">
        <v>46</v>
      </c>
      <c r="C41" s="27" t="s">
        <v>24</v>
      </c>
      <c r="D41" s="27" t="s">
        <v>25</v>
      </c>
    </row>
    <row r="42" spans="1:4" ht="16.5" thickBot="1" x14ac:dyDescent="0.3">
      <c r="A42" s="28" t="s">
        <v>26</v>
      </c>
      <c r="B42" s="29" t="s">
        <v>47</v>
      </c>
      <c r="C42" s="30">
        <v>0.2</v>
      </c>
      <c r="D42" s="31">
        <f>C42*D40</f>
        <v>0</v>
      </c>
    </row>
    <row r="43" spans="1:4" ht="16.5" thickBot="1" x14ac:dyDescent="0.3">
      <c r="A43" s="28" t="s">
        <v>27</v>
      </c>
      <c r="B43" s="32" t="s">
        <v>48</v>
      </c>
      <c r="C43" s="30">
        <v>2.5000000000000001E-2</v>
      </c>
      <c r="D43" s="31">
        <f>C43*D40</f>
        <v>0</v>
      </c>
    </row>
    <row r="44" spans="1:4" ht="16.5" thickBot="1" x14ac:dyDescent="0.3">
      <c r="A44" s="28" t="s">
        <v>29</v>
      </c>
      <c r="B44" s="33" t="s">
        <v>132</v>
      </c>
      <c r="C44" s="30">
        <v>0.05</v>
      </c>
      <c r="D44" s="31">
        <f>C44*D40</f>
        <v>0</v>
      </c>
    </row>
    <row r="45" spans="1:4" ht="16.5" thickBot="1" x14ac:dyDescent="0.3">
      <c r="A45" s="28" t="s">
        <v>31</v>
      </c>
      <c r="B45" s="32" t="s">
        <v>49</v>
      </c>
      <c r="C45" s="30">
        <v>1.4999999999999999E-2</v>
      </c>
      <c r="D45" s="31">
        <f>C45*D40</f>
        <v>0</v>
      </c>
    </row>
    <row r="46" spans="1:4" ht="16.5" thickBot="1" x14ac:dyDescent="0.3">
      <c r="A46" s="28" t="s">
        <v>33</v>
      </c>
      <c r="B46" s="32" t="s">
        <v>50</v>
      </c>
      <c r="C46" s="30">
        <v>0.01</v>
      </c>
      <c r="D46" s="31">
        <f>C46*D40</f>
        <v>0</v>
      </c>
    </row>
    <row r="47" spans="1:4" ht="16.5" thickBot="1" x14ac:dyDescent="0.3">
      <c r="A47" s="28" t="s">
        <v>35</v>
      </c>
      <c r="B47" s="32" t="s">
        <v>51</v>
      </c>
      <c r="C47" s="30">
        <v>6.0000000000000001E-3</v>
      </c>
      <c r="D47" s="31">
        <f>C47*D40</f>
        <v>0</v>
      </c>
    </row>
    <row r="48" spans="1:4" ht="16.5" thickBot="1" x14ac:dyDescent="0.3">
      <c r="A48" s="28" t="s">
        <v>52</v>
      </c>
      <c r="B48" s="29" t="s">
        <v>53</v>
      </c>
      <c r="C48" s="30">
        <v>2E-3</v>
      </c>
      <c r="D48" s="31">
        <f>C48*D40</f>
        <v>0</v>
      </c>
    </row>
    <row r="49" spans="1:13" ht="16.5" thickBot="1" x14ac:dyDescent="0.3">
      <c r="A49" s="28" t="s">
        <v>54</v>
      </c>
      <c r="B49" s="29" t="s">
        <v>55</v>
      </c>
      <c r="C49" s="30">
        <v>0.08</v>
      </c>
      <c r="D49" s="31">
        <f>C49*D40</f>
        <v>0</v>
      </c>
    </row>
    <row r="50" spans="1:13" ht="16.5" thickBot="1" x14ac:dyDescent="0.3">
      <c r="A50" s="133" t="s">
        <v>56</v>
      </c>
      <c r="B50" s="134"/>
      <c r="C50" s="14">
        <f>C42+C43+C45+C46+C47+C48+C49+C44</f>
        <v>0.38800000000000001</v>
      </c>
      <c r="D50" s="34">
        <f>SUM(D42:D49)</f>
        <v>0</v>
      </c>
    </row>
    <row r="51" spans="1:13" ht="16.5" thickBot="1" x14ac:dyDescent="0.3">
      <c r="A51" s="1"/>
      <c r="B51" s="1"/>
      <c r="C51" s="1"/>
      <c r="D51" s="1"/>
    </row>
    <row r="52" spans="1:13" ht="16.5" thickBot="1" x14ac:dyDescent="0.3">
      <c r="A52" s="130" t="s">
        <v>57</v>
      </c>
      <c r="B52" s="131"/>
      <c r="C52" s="131"/>
      <c r="D52" s="132"/>
    </row>
    <row r="53" spans="1:13" ht="16.5" thickBot="1" x14ac:dyDescent="0.3">
      <c r="A53" s="4" t="s">
        <v>58</v>
      </c>
      <c r="B53" s="5" t="s">
        <v>59</v>
      </c>
      <c r="C53" s="5" t="s">
        <v>24</v>
      </c>
      <c r="D53" s="5" t="s">
        <v>25</v>
      </c>
    </row>
    <row r="54" spans="1:13" ht="16.5" thickBot="1" x14ac:dyDescent="0.3">
      <c r="A54" s="28" t="s">
        <v>26</v>
      </c>
      <c r="B54" s="32" t="s">
        <v>60</v>
      </c>
      <c r="C54" s="30"/>
      <c r="D54" s="31"/>
      <c r="E54" s="148"/>
      <c r="F54" s="149"/>
      <c r="G54" s="149"/>
      <c r="H54" s="149"/>
      <c r="I54" s="149"/>
      <c r="J54" s="149"/>
      <c r="K54" s="149"/>
      <c r="L54" s="149"/>
      <c r="M54" s="149"/>
    </row>
    <row r="55" spans="1:13" ht="16.5" thickBot="1" x14ac:dyDescent="0.3">
      <c r="A55" s="28" t="s">
        <v>27</v>
      </c>
      <c r="B55" s="29" t="s">
        <v>61</v>
      </c>
      <c r="C55" s="30"/>
      <c r="D55" s="31"/>
      <c r="E55" s="148"/>
      <c r="F55" s="149"/>
      <c r="G55" s="149"/>
      <c r="H55" s="149"/>
      <c r="I55" s="1"/>
      <c r="J55" s="1"/>
      <c r="K55" s="1"/>
      <c r="L55" s="1"/>
      <c r="M55" s="1"/>
    </row>
    <row r="56" spans="1:13" ht="16.5" thickBot="1" x14ac:dyDescent="0.3">
      <c r="A56" s="28" t="s">
        <v>29</v>
      </c>
      <c r="B56" s="32" t="s">
        <v>62</v>
      </c>
      <c r="C56" s="29"/>
      <c r="D56" s="31"/>
      <c r="E56" s="148"/>
      <c r="F56" s="149"/>
      <c r="G56" s="149"/>
      <c r="H56" s="149"/>
      <c r="I56" s="1"/>
      <c r="J56" s="1"/>
      <c r="K56" s="1"/>
      <c r="L56" s="1"/>
      <c r="M56" s="1"/>
    </row>
    <row r="57" spans="1:13" ht="16.5" thickBot="1" x14ac:dyDescent="0.3">
      <c r="A57" s="28" t="s">
        <v>31</v>
      </c>
      <c r="B57" s="32" t="s">
        <v>63</v>
      </c>
      <c r="C57" s="29"/>
      <c r="D57" s="31"/>
      <c r="E57" s="148"/>
      <c r="F57" s="149"/>
      <c r="G57" s="149"/>
      <c r="H57" s="149"/>
      <c r="I57" s="1"/>
      <c r="J57" s="1"/>
      <c r="K57" s="1"/>
      <c r="L57" s="1"/>
      <c r="M57" s="1"/>
    </row>
    <row r="58" spans="1:13" ht="16.5" thickBot="1" x14ac:dyDescent="0.3">
      <c r="A58" s="36" t="s">
        <v>35</v>
      </c>
      <c r="B58" s="37" t="s">
        <v>64</v>
      </c>
      <c r="C58" s="29"/>
      <c r="D58" s="31"/>
      <c r="E58" s="1"/>
      <c r="F58" s="35"/>
      <c r="G58" s="35"/>
      <c r="H58" s="35"/>
      <c r="I58" s="1"/>
      <c r="J58" s="1"/>
      <c r="K58" s="1"/>
      <c r="L58" s="1"/>
      <c r="M58" s="1"/>
    </row>
    <row r="59" spans="1:13" ht="16.5" thickBot="1" x14ac:dyDescent="0.3">
      <c r="A59" s="133" t="s">
        <v>36</v>
      </c>
      <c r="B59" s="147"/>
      <c r="C59" s="14">
        <f>SUM(C54:C57)</f>
        <v>0</v>
      </c>
      <c r="D59" s="34">
        <f>SUM(D54:D58)</f>
        <v>0</v>
      </c>
    </row>
    <row r="60" spans="1:13" ht="16.5" thickBot="1" x14ac:dyDescent="0.3">
      <c r="A60" s="1"/>
      <c r="B60" s="1"/>
      <c r="C60" s="1"/>
      <c r="D60" s="1"/>
    </row>
    <row r="61" spans="1:13" ht="16.5" thickBot="1" x14ac:dyDescent="0.3">
      <c r="A61" s="130" t="s">
        <v>65</v>
      </c>
      <c r="B61" s="131"/>
      <c r="C61" s="131"/>
      <c r="D61" s="132"/>
    </row>
    <row r="62" spans="1:13" ht="16.5" thickBot="1" x14ac:dyDescent="0.3">
      <c r="A62" s="4">
        <v>2</v>
      </c>
      <c r="B62" s="3" t="s">
        <v>66</v>
      </c>
      <c r="C62" s="5" t="s">
        <v>24</v>
      </c>
      <c r="D62" s="5" t="s">
        <v>25</v>
      </c>
    </row>
    <row r="63" spans="1:13" ht="16.5" thickBot="1" x14ac:dyDescent="0.3">
      <c r="A63" s="28" t="s">
        <v>39</v>
      </c>
      <c r="B63" s="32" t="s">
        <v>40</v>
      </c>
      <c r="C63" s="30">
        <f>C37</f>
        <v>0.19443333333333335</v>
      </c>
      <c r="D63" s="31">
        <f>D37</f>
        <v>0</v>
      </c>
    </row>
    <row r="64" spans="1:13" ht="16.5" thickBot="1" x14ac:dyDescent="0.3">
      <c r="A64" s="28" t="s">
        <v>45</v>
      </c>
      <c r="B64" s="32" t="s">
        <v>46</v>
      </c>
      <c r="C64" s="30">
        <f>C50</f>
        <v>0.38800000000000001</v>
      </c>
      <c r="D64" s="31">
        <f>D50</f>
        <v>0</v>
      </c>
    </row>
    <row r="65" spans="1:5" ht="16.5" thickBot="1" x14ac:dyDescent="0.3">
      <c r="A65" s="28" t="s">
        <v>58</v>
      </c>
      <c r="B65" s="32" t="s">
        <v>59</v>
      </c>
      <c r="C65" s="38">
        <f>C59</f>
        <v>0</v>
      </c>
      <c r="D65" s="31">
        <f>D59</f>
        <v>0</v>
      </c>
    </row>
    <row r="66" spans="1:5" ht="16.5" thickBot="1" x14ac:dyDescent="0.3">
      <c r="A66" s="133" t="s">
        <v>36</v>
      </c>
      <c r="B66" s="134"/>
      <c r="C66" s="39">
        <f>SUM(C63:C65)</f>
        <v>0.58243333333333336</v>
      </c>
      <c r="D66" s="34">
        <f>SUM(D63:D65)</f>
        <v>0</v>
      </c>
    </row>
    <row r="67" spans="1:5" ht="16.5" thickBot="1" x14ac:dyDescent="0.3">
      <c r="A67" s="40"/>
      <c r="B67" s="1"/>
      <c r="C67" s="1"/>
      <c r="D67" s="1"/>
    </row>
    <row r="68" spans="1:5" ht="16.5" thickBot="1" x14ac:dyDescent="0.3">
      <c r="A68" s="130" t="s">
        <v>67</v>
      </c>
      <c r="B68" s="131"/>
      <c r="C68" s="131"/>
      <c r="D68" s="132"/>
    </row>
    <row r="69" spans="1:5" ht="16.5" thickBot="1" x14ac:dyDescent="0.3">
      <c r="A69" s="41" t="s">
        <v>68</v>
      </c>
      <c r="B69" s="24"/>
      <c r="C69" s="24"/>
      <c r="D69" s="25">
        <f>D30+D37</f>
        <v>0</v>
      </c>
    </row>
    <row r="70" spans="1:5" ht="16.5" thickBot="1" x14ac:dyDescent="0.3">
      <c r="A70" s="26">
        <v>3</v>
      </c>
      <c r="B70" s="42" t="s">
        <v>69</v>
      </c>
      <c r="C70" s="27" t="s">
        <v>24</v>
      </c>
      <c r="D70" s="27" t="s">
        <v>25</v>
      </c>
    </row>
    <row r="71" spans="1:5" ht="16.5" thickBot="1" x14ac:dyDescent="0.3">
      <c r="A71" s="28" t="s">
        <v>26</v>
      </c>
      <c r="B71" s="43" t="s">
        <v>70</v>
      </c>
      <c r="C71" s="30">
        <v>4.1999999999999997E-3</v>
      </c>
      <c r="D71" s="31">
        <f>C71*D69</f>
        <v>0</v>
      </c>
      <c r="E71" s="1"/>
    </row>
    <row r="72" spans="1:5" ht="16.5" thickBot="1" x14ac:dyDescent="0.3">
      <c r="A72" s="28" t="s">
        <v>27</v>
      </c>
      <c r="B72" s="43" t="s">
        <v>71</v>
      </c>
      <c r="C72" s="30">
        <v>2.9999999999999997E-4</v>
      </c>
      <c r="D72" s="31">
        <f>C72*D69</f>
        <v>0</v>
      </c>
    </row>
    <row r="73" spans="1:5" ht="16.5" thickBot="1" x14ac:dyDescent="0.3">
      <c r="A73" s="28" t="s">
        <v>29</v>
      </c>
      <c r="B73" s="44" t="s">
        <v>72</v>
      </c>
      <c r="C73" s="30">
        <v>1.4999999999999999E-4</v>
      </c>
      <c r="D73" s="31">
        <f>C73*D69</f>
        <v>0</v>
      </c>
    </row>
    <row r="74" spans="1:5" ht="16.5" thickBot="1" x14ac:dyDescent="0.3">
      <c r="A74" s="28" t="s">
        <v>31</v>
      </c>
      <c r="B74" s="45" t="s">
        <v>73</v>
      </c>
      <c r="C74" s="30">
        <v>1.9400000000000001E-2</v>
      </c>
      <c r="D74" s="31">
        <f>C74*D69</f>
        <v>0</v>
      </c>
      <c r="E74" s="1"/>
    </row>
    <row r="75" spans="1:5" ht="32.25" thickBot="1" x14ac:dyDescent="0.3">
      <c r="A75" s="28" t="s">
        <v>33</v>
      </c>
      <c r="B75" s="44" t="s">
        <v>74</v>
      </c>
      <c r="C75" s="30">
        <v>7.7000000000000002E-3</v>
      </c>
      <c r="D75" s="31">
        <f>C75*D69</f>
        <v>0</v>
      </c>
    </row>
    <row r="76" spans="1:5" ht="16.5" thickBot="1" x14ac:dyDescent="0.3">
      <c r="A76" s="28" t="s">
        <v>35</v>
      </c>
      <c r="B76" s="44" t="s">
        <v>75</v>
      </c>
      <c r="C76" s="30">
        <v>8.0000000000000004E-4</v>
      </c>
      <c r="D76" s="31">
        <f>C76*D69</f>
        <v>0</v>
      </c>
    </row>
    <row r="77" spans="1:5" ht="16.5" thickBot="1" x14ac:dyDescent="0.3">
      <c r="A77" s="133" t="s">
        <v>36</v>
      </c>
      <c r="B77" s="134"/>
      <c r="C77" s="14">
        <f>SUM(C71:C76)</f>
        <v>3.2550000000000003E-2</v>
      </c>
      <c r="D77" s="34">
        <f>SUM(D71:D76)</f>
        <v>0</v>
      </c>
    </row>
    <row r="78" spans="1:5" ht="16.5" thickBot="1" x14ac:dyDescent="0.3">
      <c r="A78" s="1"/>
      <c r="B78" s="1"/>
      <c r="C78" s="1"/>
      <c r="D78" s="1"/>
    </row>
    <row r="79" spans="1:5" ht="16.5" thickBot="1" x14ac:dyDescent="0.3">
      <c r="A79" s="130" t="s">
        <v>76</v>
      </c>
      <c r="B79" s="131"/>
      <c r="C79" s="131"/>
      <c r="D79" s="132"/>
    </row>
    <row r="80" spans="1:5" ht="16.5" thickBot="1" x14ac:dyDescent="0.3">
      <c r="A80" s="156" t="s">
        <v>77</v>
      </c>
      <c r="B80" s="157"/>
      <c r="C80" s="157"/>
      <c r="D80" s="158"/>
    </row>
    <row r="81" spans="1:5" ht="16.5" thickBot="1" x14ac:dyDescent="0.3">
      <c r="A81" s="46" t="s">
        <v>78</v>
      </c>
      <c r="B81" s="24"/>
      <c r="C81" s="24"/>
      <c r="D81" s="25">
        <f>D30+D37</f>
        <v>0</v>
      </c>
    </row>
    <row r="82" spans="1:5" ht="16.5" thickBot="1" x14ac:dyDescent="0.3">
      <c r="A82" s="26" t="s">
        <v>79</v>
      </c>
      <c r="B82" s="42" t="s">
        <v>80</v>
      </c>
      <c r="C82" s="27" t="s">
        <v>24</v>
      </c>
      <c r="D82" s="27" t="s">
        <v>25</v>
      </c>
    </row>
    <row r="83" spans="1:5" ht="16.5" thickBot="1" x14ac:dyDescent="0.3">
      <c r="A83" s="28" t="s">
        <v>26</v>
      </c>
      <c r="B83" s="32" t="s">
        <v>81</v>
      </c>
      <c r="C83" s="30">
        <v>0</v>
      </c>
      <c r="D83" s="31">
        <f>C83*D81</f>
        <v>0</v>
      </c>
    </row>
    <row r="84" spans="1:5" ht="16.5" thickBot="1" x14ac:dyDescent="0.3">
      <c r="A84" s="28" t="s">
        <v>27</v>
      </c>
      <c r="B84" s="32" t="s">
        <v>80</v>
      </c>
      <c r="C84" s="30">
        <v>2.8E-3</v>
      </c>
      <c r="D84" s="31">
        <f>C84*D81</f>
        <v>0</v>
      </c>
      <c r="E84" s="1"/>
    </row>
    <row r="85" spans="1:5" ht="16.5" thickBot="1" x14ac:dyDescent="0.3">
      <c r="A85" s="28" t="s">
        <v>29</v>
      </c>
      <c r="B85" s="32" t="s">
        <v>82</v>
      </c>
      <c r="C85" s="30">
        <v>8.0000000000000004E-4</v>
      </c>
      <c r="D85" s="31">
        <f>C85*D81</f>
        <v>0</v>
      </c>
      <c r="E85" s="1"/>
    </row>
    <row r="86" spans="1:5" ht="16.5" thickBot="1" x14ac:dyDescent="0.3">
      <c r="A86" s="28" t="s">
        <v>31</v>
      </c>
      <c r="B86" s="45" t="s">
        <v>83</v>
      </c>
      <c r="C86" s="30">
        <v>2E-3</v>
      </c>
      <c r="D86" s="31">
        <f>C86*D81</f>
        <v>0</v>
      </c>
      <c r="E86" s="1"/>
    </row>
    <row r="87" spans="1:5" ht="16.5" thickBot="1" x14ac:dyDescent="0.3">
      <c r="A87" s="28" t="s">
        <v>33</v>
      </c>
      <c r="B87" s="32" t="s">
        <v>84</v>
      </c>
      <c r="C87" s="30">
        <v>5.5000000000000003E-4</v>
      </c>
      <c r="D87" s="31">
        <f>C87*D81</f>
        <v>0</v>
      </c>
      <c r="E87" s="1"/>
    </row>
    <row r="88" spans="1:5" ht="16.5" thickBot="1" x14ac:dyDescent="0.3">
      <c r="A88" s="28" t="s">
        <v>35</v>
      </c>
      <c r="B88" s="32" t="s">
        <v>85</v>
      </c>
      <c r="C88" s="30"/>
      <c r="D88" s="31"/>
    </row>
    <row r="89" spans="1:5" ht="16.5" thickBot="1" x14ac:dyDescent="0.3">
      <c r="A89" s="133" t="s">
        <v>56</v>
      </c>
      <c r="B89" s="134"/>
      <c r="C89" s="14">
        <f>SUM(C83:C88)</f>
        <v>6.1500000000000001E-3</v>
      </c>
      <c r="D89" s="34">
        <f>SUM(D83:D88)</f>
        <v>0</v>
      </c>
    </row>
    <row r="90" spans="1:5" ht="16.5" thickBot="1" x14ac:dyDescent="0.3">
      <c r="A90" s="1"/>
      <c r="B90" s="1"/>
      <c r="C90" s="1"/>
      <c r="D90" s="1"/>
    </row>
    <row r="91" spans="1:5" ht="16.5" thickBot="1" x14ac:dyDescent="0.3">
      <c r="A91" s="130" t="s">
        <v>86</v>
      </c>
      <c r="B91" s="131"/>
      <c r="C91" s="131"/>
      <c r="D91" s="132"/>
    </row>
    <row r="92" spans="1:5" ht="16.5" thickBot="1" x14ac:dyDescent="0.3">
      <c r="A92" s="4" t="s">
        <v>87</v>
      </c>
      <c r="B92" s="5" t="s">
        <v>88</v>
      </c>
      <c r="C92" s="5" t="s">
        <v>24</v>
      </c>
      <c r="D92" s="5" t="s">
        <v>25</v>
      </c>
    </row>
    <row r="93" spans="1:5" ht="16.5" thickBot="1" x14ac:dyDescent="0.3">
      <c r="A93" s="28" t="s">
        <v>26</v>
      </c>
      <c r="B93" s="32" t="s">
        <v>89</v>
      </c>
      <c r="C93" s="29"/>
      <c r="D93" s="31"/>
    </row>
    <row r="94" spans="1:5" ht="16.5" thickBot="1" x14ac:dyDescent="0.3">
      <c r="A94" s="133" t="s">
        <v>36</v>
      </c>
      <c r="B94" s="134"/>
      <c r="C94" s="39">
        <v>0</v>
      </c>
      <c r="D94" s="34">
        <f>D93</f>
        <v>0</v>
      </c>
    </row>
    <row r="95" spans="1:5" ht="16.5" thickBot="1" x14ac:dyDescent="0.3">
      <c r="A95" s="1"/>
      <c r="B95" s="1"/>
      <c r="C95" s="1"/>
      <c r="D95" s="1"/>
    </row>
    <row r="96" spans="1:5" ht="16.5" thickBot="1" x14ac:dyDescent="0.3">
      <c r="A96" s="130" t="s">
        <v>90</v>
      </c>
      <c r="B96" s="131"/>
      <c r="C96" s="131"/>
      <c r="D96" s="132"/>
    </row>
    <row r="97" spans="1:11" ht="16.5" thickBot="1" x14ac:dyDescent="0.3">
      <c r="A97" s="4">
        <v>4</v>
      </c>
      <c r="B97" s="3" t="s">
        <v>91</v>
      </c>
      <c r="C97" s="5" t="s">
        <v>24</v>
      </c>
      <c r="D97" s="5" t="s">
        <v>25</v>
      </c>
    </row>
    <row r="98" spans="1:11" ht="16.5" thickBot="1" x14ac:dyDescent="0.3">
      <c r="A98" s="28" t="s">
        <v>79</v>
      </c>
      <c r="B98" s="32" t="s">
        <v>80</v>
      </c>
      <c r="C98" s="30">
        <f>C89</f>
        <v>6.1500000000000001E-3</v>
      </c>
      <c r="D98" s="31">
        <f>D89</f>
        <v>0</v>
      </c>
    </row>
    <row r="99" spans="1:11" ht="16.5" thickBot="1" x14ac:dyDescent="0.3">
      <c r="A99" s="28" t="s">
        <v>87</v>
      </c>
      <c r="B99" s="32" t="s">
        <v>88</v>
      </c>
      <c r="C99" s="30">
        <f>C93</f>
        <v>0</v>
      </c>
      <c r="D99" s="31">
        <f>D94</f>
        <v>0</v>
      </c>
    </row>
    <row r="100" spans="1:11" ht="16.5" thickBot="1" x14ac:dyDescent="0.3">
      <c r="A100" s="133" t="s">
        <v>92</v>
      </c>
      <c r="B100" s="134"/>
      <c r="C100" s="14">
        <f>SUM(C98:C99)</f>
        <v>6.1500000000000001E-3</v>
      </c>
      <c r="D100" s="34">
        <f>SUM(D98:D99)</f>
        <v>0</v>
      </c>
    </row>
    <row r="101" spans="1:11" ht="16.5" thickBot="1" x14ac:dyDescent="0.3">
      <c r="A101" s="1"/>
      <c r="B101" s="1"/>
      <c r="C101" s="1"/>
      <c r="D101" s="1"/>
    </row>
    <row r="102" spans="1:11" ht="16.5" thickBot="1" x14ac:dyDescent="0.3">
      <c r="A102" s="130" t="s">
        <v>93</v>
      </c>
      <c r="B102" s="131"/>
      <c r="C102" s="131"/>
      <c r="D102" s="132"/>
    </row>
    <row r="103" spans="1:11" ht="16.5" thickBot="1" x14ac:dyDescent="0.3">
      <c r="A103" s="4">
        <v>5</v>
      </c>
      <c r="B103" s="150" t="s">
        <v>94</v>
      </c>
      <c r="C103" s="151"/>
      <c r="D103" s="5" t="s">
        <v>25</v>
      </c>
    </row>
    <row r="104" spans="1:11" ht="16.5" thickBot="1" x14ac:dyDescent="0.3">
      <c r="A104" s="28" t="s">
        <v>26</v>
      </c>
      <c r="B104" s="152" t="s">
        <v>95</v>
      </c>
      <c r="C104" s="153"/>
      <c r="D104" s="154"/>
      <c r="E104" s="148"/>
      <c r="F104" s="149"/>
      <c r="G104" s="149"/>
      <c r="H104" s="149"/>
      <c r="I104" s="149"/>
      <c r="J104" s="149"/>
    </row>
    <row r="105" spans="1:11" ht="16.5" thickBot="1" x14ac:dyDescent="0.3">
      <c r="A105" s="28" t="s">
        <v>27</v>
      </c>
      <c r="B105" s="152" t="s">
        <v>96</v>
      </c>
      <c r="C105" s="153"/>
      <c r="D105" s="155"/>
    </row>
    <row r="106" spans="1:11" ht="16.5" thickBot="1" x14ac:dyDescent="0.3">
      <c r="A106" s="28" t="s">
        <v>29</v>
      </c>
      <c r="B106" s="152" t="s">
        <v>119</v>
      </c>
      <c r="C106" s="153"/>
      <c r="D106" s="49"/>
      <c r="I106" s="1"/>
      <c r="J106" s="1"/>
      <c r="K106" s="59"/>
    </row>
    <row r="107" spans="1:11" ht="16.5" thickBot="1" x14ac:dyDescent="0.3">
      <c r="A107" s="133" t="s">
        <v>97</v>
      </c>
      <c r="B107" s="159"/>
      <c r="C107" s="134"/>
      <c r="D107" s="34">
        <f>SUM(D104:D106)</f>
        <v>0</v>
      </c>
    </row>
    <row r="108" spans="1:11" ht="16.5" thickBot="1" x14ac:dyDescent="0.3">
      <c r="A108" s="1"/>
      <c r="B108" s="1"/>
      <c r="C108" s="1"/>
      <c r="D108" s="1"/>
    </row>
    <row r="109" spans="1:11" ht="15.75" x14ac:dyDescent="0.25">
      <c r="A109" s="160" t="s">
        <v>98</v>
      </c>
      <c r="B109" s="161"/>
      <c r="C109" s="161"/>
      <c r="D109" s="162"/>
    </row>
    <row r="110" spans="1:11" ht="16.5" thickBot="1" x14ac:dyDescent="0.3">
      <c r="A110" s="163" t="s">
        <v>99</v>
      </c>
      <c r="B110" s="164"/>
      <c r="C110" s="165"/>
      <c r="D110" s="50">
        <f>D30+D66+D77+D100+D107</f>
        <v>0</v>
      </c>
    </row>
    <row r="111" spans="1:11" ht="16.5" thickBot="1" x14ac:dyDescent="0.3">
      <c r="A111" s="26">
        <v>6</v>
      </c>
      <c r="B111" s="57" t="s">
        <v>100</v>
      </c>
      <c r="C111" s="27" t="s">
        <v>24</v>
      </c>
      <c r="D111" s="27" t="s">
        <v>25</v>
      </c>
    </row>
    <row r="112" spans="1:11" ht="16.5" thickBot="1" x14ac:dyDescent="0.3">
      <c r="A112" s="28" t="s">
        <v>26</v>
      </c>
      <c r="B112" s="32" t="s">
        <v>101</v>
      </c>
      <c r="C112" s="30">
        <v>0.05</v>
      </c>
      <c r="D112" s="31">
        <f>C112*D110</f>
        <v>0</v>
      </c>
    </row>
    <row r="113" spans="1:4" ht="16.5" thickBot="1" x14ac:dyDescent="0.3">
      <c r="A113" s="28" t="s">
        <v>27</v>
      </c>
      <c r="B113" s="29" t="s">
        <v>102</v>
      </c>
      <c r="C113" s="30"/>
      <c r="D113" s="31">
        <f>(D110+D112)*C113</f>
        <v>0</v>
      </c>
    </row>
    <row r="114" spans="1:4" ht="16.5" thickBot="1" x14ac:dyDescent="0.3">
      <c r="A114" s="28" t="s">
        <v>29</v>
      </c>
      <c r="B114" s="29" t="s">
        <v>103</v>
      </c>
      <c r="C114" s="51"/>
      <c r="D114" s="31"/>
    </row>
    <row r="115" spans="1:4" ht="16.5" thickBot="1" x14ac:dyDescent="0.3">
      <c r="A115" s="28"/>
      <c r="B115" s="32" t="s">
        <v>104</v>
      </c>
      <c r="C115" s="30">
        <v>7.5999999999999998E-2</v>
      </c>
      <c r="D115" s="31">
        <f>C115*D119</f>
        <v>0</v>
      </c>
    </row>
    <row r="116" spans="1:4" ht="16.5" thickBot="1" x14ac:dyDescent="0.3">
      <c r="A116" s="28"/>
      <c r="B116" s="29" t="s">
        <v>105</v>
      </c>
      <c r="C116" s="30">
        <v>1.6500000000000001E-2</v>
      </c>
      <c r="D116" s="31">
        <f>C116*D119</f>
        <v>0</v>
      </c>
    </row>
    <row r="117" spans="1:4" ht="16.5" thickBot="1" x14ac:dyDescent="0.3">
      <c r="A117" s="28"/>
      <c r="B117" s="29" t="s">
        <v>106</v>
      </c>
      <c r="C117" s="30">
        <v>0.03</v>
      </c>
      <c r="D117" s="31">
        <f>C117*D119</f>
        <v>0</v>
      </c>
    </row>
    <row r="118" spans="1:4" ht="16.5" thickBot="1" x14ac:dyDescent="0.3">
      <c r="A118" s="133" t="s">
        <v>107</v>
      </c>
      <c r="B118" s="159"/>
      <c r="C118" s="52">
        <f>C115+C116+C117</f>
        <v>0.1225</v>
      </c>
      <c r="D118" s="31"/>
    </row>
    <row r="119" spans="1:4" ht="16.5" thickBot="1" x14ac:dyDescent="0.3">
      <c r="A119" s="166"/>
      <c r="B119" s="167"/>
      <c r="C119" s="168"/>
      <c r="D119" s="31">
        <f>(D110+D112+D113)/(1-C118)</f>
        <v>0</v>
      </c>
    </row>
    <row r="120" spans="1:4" ht="16.5" thickBot="1" x14ac:dyDescent="0.3">
      <c r="A120" s="133" t="s">
        <v>56</v>
      </c>
      <c r="B120" s="134"/>
      <c r="C120" s="14">
        <f>SUM(C112+C113+C118)</f>
        <v>0.17249999999999999</v>
      </c>
      <c r="D120" s="34">
        <f>SUM(D112:D117)</f>
        <v>0</v>
      </c>
    </row>
    <row r="121" spans="1:4" ht="16.5" thickBot="1" x14ac:dyDescent="0.3">
      <c r="A121" s="1"/>
      <c r="B121" s="1"/>
      <c r="C121" s="1"/>
      <c r="D121" s="1"/>
    </row>
    <row r="122" spans="1:4" ht="16.5" thickBot="1" x14ac:dyDescent="0.3">
      <c r="A122" s="130" t="s">
        <v>108</v>
      </c>
      <c r="B122" s="131"/>
      <c r="C122" s="131"/>
      <c r="D122" s="132"/>
    </row>
    <row r="123" spans="1:4" ht="16.5" thickBot="1" x14ac:dyDescent="0.3">
      <c r="A123" s="4"/>
      <c r="B123" s="16" t="s">
        <v>109</v>
      </c>
      <c r="C123" s="5" t="s">
        <v>24</v>
      </c>
      <c r="D123" s="5" t="s">
        <v>25</v>
      </c>
    </row>
    <row r="124" spans="1:4" ht="16.5" thickBot="1" x14ac:dyDescent="0.3">
      <c r="A124" s="26" t="s">
        <v>26</v>
      </c>
      <c r="B124" s="32" t="s">
        <v>22</v>
      </c>
      <c r="C124" s="30">
        <f>C30</f>
        <v>0.90910000000000002</v>
      </c>
      <c r="D124" s="53">
        <f>D30</f>
        <v>0</v>
      </c>
    </row>
    <row r="125" spans="1:4" ht="16.5" thickBot="1" x14ac:dyDescent="0.3">
      <c r="A125" s="26" t="s">
        <v>27</v>
      </c>
      <c r="B125" s="32" t="s">
        <v>37</v>
      </c>
      <c r="C125" s="30">
        <f>C66</f>
        <v>0.58243333333333336</v>
      </c>
      <c r="D125" s="53">
        <f>D66</f>
        <v>0</v>
      </c>
    </row>
    <row r="126" spans="1:4" ht="16.5" thickBot="1" x14ac:dyDescent="0.3">
      <c r="A126" s="26" t="s">
        <v>29</v>
      </c>
      <c r="B126" s="32" t="s">
        <v>67</v>
      </c>
      <c r="C126" s="30">
        <f>C77</f>
        <v>3.2550000000000003E-2</v>
      </c>
      <c r="D126" s="53">
        <f>D77</f>
        <v>0</v>
      </c>
    </row>
    <row r="127" spans="1:4" ht="16.5" thickBot="1" x14ac:dyDescent="0.3">
      <c r="A127" s="26" t="s">
        <v>31</v>
      </c>
      <c r="B127" s="32" t="s">
        <v>76</v>
      </c>
      <c r="C127" s="30">
        <f>C89+C94</f>
        <v>6.1500000000000001E-3</v>
      </c>
      <c r="D127" s="53">
        <f>D100</f>
        <v>0</v>
      </c>
    </row>
    <row r="128" spans="1:4" ht="16.5" thickBot="1" x14ac:dyDescent="0.3">
      <c r="A128" s="26" t="s">
        <v>33</v>
      </c>
      <c r="B128" s="32" t="s">
        <v>93</v>
      </c>
      <c r="C128" s="51"/>
      <c r="D128" s="53">
        <f>D107</f>
        <v>0</v>
      </c>
    </row>
    <row r="129" spans="1:8" ht="16.5" thickBot="1" x14ac:dyDescent="0.3">
      <c r="A129" s="133" t="s">
        <v>110</v>
      </c>
      <c r="B129" s="134"/>
      <c r="C129" s="27"/>
      <c r="D129" s="53">
        <f>SUM(D124:D128)</f>
        <v>0</v>
      </c>
    </row>
    <row r="130" spans="1:8" ht="16.5" thickBot="1" x14ac:dyDescent="0.3">
      <c r="A130" s="26" t="s">
        <v>35</v>
      </c>
      <c r="B130" s="32" t="s">
        <v>111</v>
      </c>
      <c r="C130" s="30">
        <f>C120</f>
        <v>0.17249999999999999</v>
      </c>
      <c r="D130" s="53">
        <f>D120</f>
        <v>0</v>
      </c>
    </row>
    <row r="131" spans="1:8" ht="16.5" thickBot="1" x14ac:dyDescent="0.3">
      <c r="A131" s="133" t="s">
        <v>112</v>
      </c>
      <c r="B131" s="134"/>
      <c r="C131" s="54">
        <f>SUM(C124:C130)</f>
        <v>1.7027333333333337</v>
      </c>
      <c r="D131" s="53">
        <f>ROUND(SUM(D129:D130),2)</f>
        <v>0</v>
      </c>
    </row>
    <row r="132" spans="1:8" ht="16.5" thickBot="1" x14ac:dyDescent="0.3">
      <c r="A132" s="133" t="s">
        <v>113</v>
      </c>
      <c r="B132" s="134"/>
      <c r="C132" s="54"/>
      <c r="D132" s="55">
        <v>21</v>
      </c>
    </row>
    <row r="133" spans="1:8" ht="16.5" thickBot="1" x14ac:dyDescent="0.3">
      <c r="A133" s="133" t="s">
        <v>114</v>
      </c>
      <c r="B133" s="134"/>
      <c r="C133" s="54"/>
      <c r="D133" s="53">
        <f>D131*D132</f>
        <v>0</v>
      </c>
    </row>
    <row r="134" spans="1:8" ht="16.5" thickBot="1" x14ac:dyDescent="0.3">
      <c r="A134" s="133" t="s">
        <v>101</v>
      </c>
      <c r="B134" s="134"/>
      <c r="C134" s="54"/>
      <c r="D134" s="53"/>
      <c r="E134" s="1"/>
      <c r="F134" s="1"/>
      <c r="G134" s="1"/>
      <c r="H134" s="1"/>
    </row>
    <row r="135" spans="1:8" ht="16.5" thickBot="1" x14ac:dyDescent="0.3">
      <c r="A135" s="133" t="s">
        <v>115</v>
      </c>
      <c r="B135" s="134"/>
      <c r="C135" s="54"/>
      <c r="D135" s="56">
        <f>(D133+D134)*C10</f>
        <v>0</v>
      </c>
    </row>
  </sheetData>
  <mergeCells count="74">
    <mergeCell ref="E104:J104"/>
    <mergeCell ref="B105:C105"/>
    <mergeCell ref="A135:B135"/>
    <mergeCell ref="A107:C107"/>
    <mergeCell ref="A109:D109"/>
    <mergeCell ref="A110:C110"/>
    <mergeCell ref="A118:B118"/>
    <mergeCell ref="A119:C119"/>
    <mergeCell ref="A120:B120"/>
    <mergeCell ref="A122:D122"/>
    <mergeCell ref="A129:B129"/>
    <mergeCell ref="A131:B131"/>
    <mergeCell ref="A132:B132"/>
    <mergeCell ref="A133:B133"/>
    <mergeCell ref="B106:C106"/>
    <mergeCell ref="A134:B134"/>
    <mergeCell ref="A102:D102"/>
    <mergeCell ref="B103:C103"/>
    <mergeCell ref="B104:C104"/>
    <mergeCell ref="D104:D105"/>
    <mergeCell ref="A80:D80"/>
    <mergeCell ref="A89:B89"/>
    <mergeCell ref="A91:D91"/>
    <mergeCell ref="A94:B94"/>
    <mergeCell ref="A96:D96"/>
    <mergeCell ref="A100:B100"/>
    <mergeCell ref="A68:D68"/>
    <mergeCell ref="A77:B77"/>
    <mergeCell ref="A52:D52"/>
    <mergeCell ref="E54:M54"/>
    <mergeCell ref="E55:H55"/>
    <mergeCell ref="E56:H56"/>
    <mergeCell ref="E57:H57"/>
    <mergeCell ref="A79:D79"/>
    <mergeCell ref="A50:B50"/>
    <mergeCell ref="A19:B19"/>
    <mergeCell ref="C19:D19"/>
    <mergeCell ref="A20:B20"/>
    <mergeCell ref="C20:D20"/>
    <mergeCell ref="A22:D22"/>
    <mergeCell ref="A30:B30"/>
    <mergeCell ref="A32:D32"/>
    <mergeCell ref="A33:D33"/>
    <mergeCell ref="A37:B37"/>
    <mergeCell ref="A39:D39"/>
    <mergeCell ref="A40:B40"/>
    <mergeCell ref="A59:B59"/>
    <mergeCell ref="A61:D61"/>
    <mergeCell ref="A66:B66"/>
    <mergeCell ref="A16:D16"/>
    <mergeCell ref="A17:B17"/>
    <mergeCell ref="C17:D17"/>
    <mergeCell ref="E17:N17"/>
    <mergeCell ref="A18:B18"/>
    <mergeCell ref="C18:D18"/>
    <mergeCell ref="A14:B14"/>
    <mergeCell ref="C14:D14"/>
    <mergeCell ref="A7:D7"/>
    <mergeCell ref="E7:J8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5E9E-DB76-482D-B057-6DAB7EF50AF3}">
  <dimension ref="A1:E135"/>
  <sheetViews>
    <sheetView topLeftCell="A106" zoomScale="80" zoomScaleNormal="80" workbookViewId="0">
      <selection activeCell="H115" sqref="H115"/>
    </sheetView>
  </sheetViews>
  <sheetFormatPr defaultRowHeight="15" x14ac:dyDescent="0.25"/>
  <cols>
    <col min="1" max="1" width="27.7109375" customWidth="1"/>
    <col min="2" max="2" width="69.28515625" customWidth="1"/>
    <col min="3" max="3" width="15.5703125" customWidth="1"/>
    <col min="4" max="4" width="36" customWidth="1"/>
  </cols>
  <sheetData>
    <row r="1" spans="1:5" ht="15.75" x14ac:dyDescent="0.25">
      <c r="A1" s="83" t="s">
        <v>121</v>
      </c>
      <c r="B1" s="84"/>
      <c r="C1" s="84"/>
      <c r="D1" s="85"/>
      <c r="E1" s="1"/>
    </row>
    <row r="2" spans="1:5" ht="16.5" thickBot="1" x14ac:dyDescent="0.3">
      <c r="A2" s="86"/>
      <c r="B2" s="87"/>
      <c r="C2" s="87"/>
      <c r="D2" s="88"/>
      <c r="E2" s="1"/>
    </row>
    <row r="3" spans="1:5" ht="30" x14ac:dyDescent="0.4">
      <c r="A3" s="83" t="s">
        <v>1</v>
      </c>
      <c r="B3" s="84"/>
      <c r="C3" s="84"/>
      <c r="D3" s="85"/>
      <c r="E3" s="62"/>
    </row>
    <row r="4" spans="1:5" ht="30" x14ac:dyDescent="0.4">
      <c r="A4" s="89" t="s">
        <v>2</v>
      </c>
      <c r="B4" s="90"/>
      <c r="C4" s="91" t="s">
        <v>3</v>
      </c>
      <c r="D4" s="92"/>
      <c r="E4" s="62"/>
    </row>
    <row r="5" spans="1:5" ht="16.5" thickBot="1" x14ac:dyDescent="0.3">
      <c r="A5" s="93" t="s">
        <v>4</v>
      </c>
      <c r="B5" s="94"/>
      <c r="C5" s="95"/>
      <c r="D5" s="96"/>
      <c r="E5" s="1"/>
    </row>
    <row r="6" spans="1:5" ht="16.5" thickBot="1" x14ac:dyDescent="0.3">
      <c r="A6" s="1"/>
      <c r="B6" s="2"/>
      <c r="C6" s="1"/>
      <c r="D6" s="1"/>
      <c r="E6" s="1"/>
    </row>
    <row r="7" spans="1:5" ht="16.5" thickBot="1" x14ac:dyDescent="0.3">
      <c r="A7" s="101" t="s">
        <v>5</v>
      </c>
      <c r="B7" s="102"/>
      <c r="C7" s="102"/>
      <c r="D7" s="103"/>
      <c r="E7" s="1"/>
    </row>
    <row r="8" spans="1:5" ht="15.75" x14ac:dyDescent="0.25">
      <c r="A8" s="106" t="s">
        <v>6</v>
      </c>
      <c r="B8" s="107"/>
      <c r="C8" s="108" t="s">
        <v>7</v>
      </c>
      <c r="D8" s="109"/>
      <c r="E8" s="1"/>
    </row>
    <row r="9" spans="1:5" ht="15.75" x14ac:dyDescent="0.25">
      <c r="A9" s="110" t="s">
        <v>8</v>
      </c>
      <c r="B9" s="111"/>
      <c r="C9" s="112"/>
      <c r="D9" s="113"/>
      <c r="E9" s="1"/>
    </row>
    <row r="10" spans="1:5" ht="16.5" thickBot="1" x14ac:dyDescent="0.3">
      <c r="A10" s="114" t="s">
        <v>9</v>
      </c>
      <c r="B10" s="115"/>
      <c r="C10" s="116">
        <v>12</v>
      </c>
      <c r="D10" s="117"/>
      <c r="E10" s="1"/>
    </row>
    <row r="11" spans="1:5" ht="16.5" thickBot="1" x14ac:dyDescent="0.3">
      <c r="A11" s="1"/>
      <c r="B11" s="1"/>
      <c r="C11" s="1"/>
      <c r="D11" s="1"/>
      <c r="E11" s="1"/>
    </row>
    <row r="12" spans="1:5" ht="16.5" thickBot="1" x14ac:dyDescent="0.3">
      <c r="A12" s="101" t="s">
        <v>10</v>
      </c>
      <c r="B12" s="102"/>
      <c r="C12" s="102"/>
      <c r="D12" s="103"/>
      <c r="E12" s="1"/>
    </row>
    <row r="13" spans="1:5" ht="15.75" x14ac:dyDescent="0.25">
      <c r="A13" s="118" t="s">
        <v>11</v>
      </c>
      <c r="B13" s="119"/>
      <c r="C13" s="120" t="s">
        <v>122</v>
      </c>
      <c r="D13" s="121"/>
      <c r="E13" s="1"/>
    </row>
    <row r="14" spans="1:5" ht="16.5" thickBot="1" x14ac:dyDescent="0.3">
      <c r="A14" s="97" t="s">
        <v>13</v>
      </c>
      <c r="B14" s="98"/>
      <c r="C14" s="99" t="s">
        <v>14</v>
      </c>
      <c r="D14" s="100"/>
      <c r="E14" s="1"/>
    </row>
    <row r="15" spans="1:5" ht="16.5" thickBot="1" x14ac:dyDescent="0.3">
      <c r="A15" s="1"/>
      <c r="B15" s="1"/>
      <c r="C15" s="1"/>
      <c r="D15" s="1"/>
      <c r="E15" s="1"/>
    </row>
    <row r="16" spans="1:5" ht="16.5" thickBot="1" x14ac:dyDescent="0.3">
      <c r="A16" s="101" t="s">
        <v>15</v>
      </c>
      <c r="B16" s="102"/>
      <c r="C16" s="102"/>
      <c r="D16" s="103"/>
      <c r="E16" s="1"/>
    </row>
    <row r="17" spans="1:5" ht="15.75" x14ac:dyDescent="0.25">
      <c r="A17" s="118" t="s">
        <v>16</v>
      </c>
      <c r="B17" s="119"/>
      <c r="C17" s="169"/>
      <c r="D17" s="170"/>
      <c r="E17" s="1"/>
    </row>
    <row r="18" spans="1:5" ht="15.75" x14ac:dyDescent="0.25">
      <c r="A18" s="126" t="s">
        <v>17</v>
      </c>
      <c r="B18" s="127"/>
      <c r="C18" s="128" t="s">
        <v>123</v>
      </c>
      <c r="D18" s="129"/>
      <c r="E18" s="1"/>
    </row>
    <row r="19" spans="1:5" ht="15.75" x14ac:dyDescent="0.25">
      <c r="A19" s="126" t="s">
        <v>124</v>
      </c>
      <c r="B19" s="127"/>
      <c r="C19" s="135">
        <v>46054</v>
      </c>
      <c r="D19" s="136"/>
      <c r="E19" s="1"/>
    </row>
    <row r="20" spans="1:5" ht="16.5" thickBot="1" x14ac:dyDescent="0.3">
      <c r="A20" s="97" t="s">
        <v>21</v>
      </c>
      <c r="B20" s="98"/>
      <c r="C20" s="137" t="s">
        <v>125</v>
      </c>
      <c r="D20" s="138"/>
      <c r="E20" s="1"/>
    </row>
    <row r="21" spans="1:5" ht="16.5" thickBot="1" x14ac:dyDescent="0.3">
      <c r="A21" s="1"/>
      <c r="B21" s="1"/>
      <c r="C21" s="1"/>
      <c r="D21" s="1"/>
      <c r="E21" s="1"/>
    </row>
    <row r="22" spans="1:5" ht="16.5" thickBot="1" x14ac:dyDescent="0.3">
      <c r="A22" s="130" t="s">
        <v>22</v>
      </c>
      <c r="B22" s="131"/>
      <c r="C22" s="131"/>
      <c r="D22" s="132"/>
      <c r="E22" s="1"/>
    </row>
    <row r="23" spans="1:5" ht="16.5" thickBot="1" x14ac:dyDescent="0.3">
      <c r="A23" s="4">
        <v>1</v>
      </c>
      <c r="B23" s="5" t="s">
        <v>23</v>
      </c>
      <c r="C23" s="3" t="s">
        <v>24</v>
      </c>
      <c r="D23" s="5" t="s">
        <v>25</v>
      </c>
      <c r="E23" s="1"/>
    </row>
    <row r="24" spans="1:5" ht="15.75" x14ac:dyDescent="0.25">
      <c r="A24" s="17" t="s">
        <v>26</v>
      </c>
      <c r="B24" s="63" t="s">
        <v>131</v>
      </c>
      <c r="C24" s="60">
        <v>0.90910000000000002</v>
      </c>
      <c r="D24" s="61">
        <f>ROUND(C17*C24,2)</f>
        <v>0</v>
      </c>
      <c r="E24" s="1"/>
    </row>
    <row r="25" spans="1:5" ht="15.75" x14ac:dyDescent="0.25">
      <c r="A25" s="6" t="s">
        <v>27</v>
      </c>
      <c r="B25" s="9" t="s">
        <v>28</v>
      </c>
      <c r="C25" s="7"/>
      <c r="D25" s="8"/>
      <c r="E25" s="64"/>
    </row>
    <row r="26" spans="1:5" ht="15.75" x14ac:dyDescent="0.25">
      <c r="A26" s="6" t="s">
        <v>29</v>
      </c>
      <c r="B26" s="9" t="s">
        <v>30</v>
      </c>
      <c r="C26" s="7"/>
      <c r="D26" s="8"/>
      <c r="E26" s="64"/>
    </row>
    <row r="27" spans="1:5" ht="15.75" x14ac:dyDescent="0.25">
      <c r="A27" s="6" t="s">
        <v>31</v>
      </c>
      <c r="B27" s="9" t="s">
        <v>32</v>
      </c>
      <c r="C27" s="10"/>
      <c r="D27" s="8"/>
      <c r="E27" s="64"/>
    </row>
    <row r="28" spans="1:5" ht="15.75" x14ac:dyDescent="0.25">
      <c r="A28" s="6" t="s">
        <v>33</v>
      </c>
      <c r="B28" s="9" t="s">
        <v>34</v>
      </c>
      <c r="C28" s="10"/>
      <c r="D28" s="8"/>
      <c r="E28" s="64"/>
    </row>
    <row r="29" spans="1:5" ht="16.5" thickBot="1" x14ac:dyDescent="0.3">
      <c r="A29" s="11" t="s">
        <v>35</v>
      </c>
      <c r="B29" s="20" t="s">
        <v>130</v>
      </c>
      <c r="C29" s="12"/>
      <c r="D29" s="13"/>
      <c r="E29" s="64"/>
    </row>
    <row r="30" spans="1:5" ht="16.5" thickBot="1" x14ac:dyDescent="0.3">
      <c r="A30" s="133" t="s">
        <v>36</v>
      </c>
      <c r="B30" s="134"/>
      <c r="C30" s="14">
        <f>SUM(C24:C29)</f>
        <v>0.90910000000000002</v>
      </c>
      <c r="D30" s="65">
        <f>SUM(D24:D29)</f>
        <v>0</v>
      </c>
      <c r="E30" s="1"/>
    </row>
    <row r="31" spans="1:5" ht="16.5" thickBot="1" x14ac:dyDescent="0.3">
      <c r="A31" s="1"/>
      <c r="B31" s="1"/>
      <c r="C31" s="1"/>
      <c r="D31" s="1"/>
      <c r="E31" s="1"/>
    </row>
    <row r="32" spans="1:5" ht="16.5" thickBot="1" x14ac:dyDescent="0.3">
      <c r="A32" s="130" t="s">
        <v>37</v>
      </c>
      <c r="B32" s="131"/>
      <c r="C32" s="131"/>
      <c r="D32" s="132"/>
      <c r="E32" s="1"/>
    </row>
    <row r="33" spans="1:5" ht="16.5" thickBot="1" x14ac:dyDescent="0.3">
      <c r="A33" s="130" t="s">
        <v>38</v>
      </c>
      <c r="B33" s="131"/>
      <c r="C33" s="131"/>
      <c r="D33" s="132"/>
      <c r="E33" s="1"/>
    </row>
    <row r="34" spans="1:5" ht="16.5" thickBot="1" x14ac:dyDescent="0.3">
      <c r="A34" s="4" t="s">
        <v>39</v>
      </c>
      <c r="B34" s="5" t="s">
        <v>40</v>
      </c>
      <c r="C34" s="5" t="s">
        <v>24</v>
      </c>
      <c r="D34" s="5" t="s">
        <v>25</v>
      </c>
      <c r="E34" s="1"/>
    </row>
    <row r="35" spans="1:5" ht="15.75" x14ac:dyDescent="0.25">
      <c r="A35" s="17" t="s">
        <v>26</v>
      </c>
      <c r="B35" s="63" t="s">
        <v>41</v>
      </c>
      <c r="C35" s="18">
        <f>1/12</f>
        <v>8.3333333333333329E-2</v>
      </c>
      <c r="D35" s="19">
        <f>C35*D30</f>
        <v>0</v>
      </c>
      <c r="E35" s="1"/>
    </row>
    <row r="36" spans="1:5" ht="16.5" thickBot="1" x14ac:dyDescent="0.3">
      <c r="A36" s="11" t="s">
        <v>27</v>
      </c>
      <c r="B36" s="20" t="s">
        <v>42</v>
      </c>
      <c r="C36" s="21">
        <v>0.1111</v>
      </c>
      <c r="D36" s="22">
        <f>C36*D30</f>
        <v>0</v>
      </c>
      <c r="E36" s="1"/>
    </row>
    <row r="37" spans="1:5" ht="16.5" thickBot="1" x14ac:dyDescent="0.3">
      <c r="A37" s="133" t="s">
        <v>36</v>
      </c>
      <c r="B37" s="134"/>
      <c r="C37" s="14">
        <f>SUM(C35:C36)</f>
        <v>0.19443333333333335</v>
      </c>
      <c r="D37" s="23">
        <f>SUM(D35:D36)</f>
        <v>0</v>
      </c>
      <c r="E37" s="1"/>
    </row>
    <row r="38" spans="1:5" ht="16.5" thickBot="1" x14ac:dyDescent="0.3">
      <c r="A38" s="1"/>
      <c r="B38" s="1"/>
      <c r="C38" s="1"/>
      <c r="D38" s="1"/>
      <c r="E38" s="1"/>
    </row>
    <row r="39" spans="1:5" ht="16.5" thickBot="1" x14ac:dyDescent="0.3">
      <c r="A39" s="142" t="s">
        <v>43</v>
      </c>
      <c r="B39" s="143"/>
      <c r="C39" s="143"/>
      <c r="D39" s="144"/>
      <c r="E39" s="66"/>
    </row>
    <row r="40" spans="1:5" ht="16.5" thickBot="1" x14ac:dyDescent="0.3">
      <c r="A40" s="145" t="s">
        <v>44</v>
      </c>
      <c r="B40" s="146"/>
      <c r="C40" s="24"/>
      <c r="D40" s="25">
        <f>D30+D37</f>
        <v>0</v>
      </c>
      <c r="E40" s="1"/>
    </row>
    <row r="41" spans="1:5" ht="16.5" thickBot="1" x14ac:dyDescent="0.3">
      <c r="A41" s="26" t="s">
        <v>45</v>
      </c>
      <c r="B41" s="27" t="s">
        <v>46</v>
      </c>
      <c r="C41" s="27" t="s">
        <v>24</v>
      </c>
      <c r="D41" s="27" t="s">
        <v>25</v>
      </c>
      <c r="E41" s="1"/>
    </row>
    <row r="42" spans="1:5" ht="16.5" thickBot="1" x14ac:dyDescent="0.3">
      <c r="A42" s="28" t="s">
        <v>26</v>
      </c>
      <c r="B42" s="29" t="s">
        <v>47</v>
      </c>
      <c r="C42" s="30">
        <v>0.2</v>
      </c>
      <c r="D42" s="31">
        <f>C42*D40</f>
        <v>0</v>
      </c>
      <c r="E42" s="1"/>
    </row>
    <row r="43" spans="1:5" ht="16.5" thickBot="1" x14ac:dyDescent="0.3">
      <c r="A43" s="28" t="s">
        <v>27</v>
      </c>
      <c r="B43" s="32" t="s">
        <v>48</v>
      </c>
      <c r="C43" s="30">
        <v>2.5000000000000001E-2</v>
      </c>
      <c r="D43" s="31">
        <f>C43*D40</f>
        <v>0</v>
      </c>
      <c r="E43" s="1"/>
    </row>
    <row r="44" spans="1:5" ht="16.5" thickBot="1" x14ac:dyDescent="0.3">
      <c r="A44" s="28" t="s">
        <v>29</v>
      </c>
      <c r="B44" s="33" t="s">
        <v>133</v>
      </c>
      <c r="C44" s="30">
        <v>0.05</v>
      </c>
      <c r="D44" s="31">
        <f>C44*D40</f>
        <v>0</v>
      </c>
      <c r="E44" s="1"/>
    </row>
    <row r="45" spans="1:5" ht="16.5" thickBot="1" x14ac:dyDescent="0.3">
      <c r="A45" s="28" t="s">
        <v>31</v>
      </c>
      <c r="B45" s="32" t="s">
        <v>49</v>
      </c>
      <c r="C45" s="30">
        <v>1.4999999999999999E-2</v>
      </c>
      <c r="D45" s="31">
        <f>C45*D40</f>
        <v>0</v>
      </c>
      <c r="E45" s="1"/>
    </row>
    <row r="46" spans="1:5" ht="16.5" thickBot="1" x14ac:dyDescent="0.3">
      <c r="A46" s="28" t="s">
        <v>33</v>
      </c>
      <c r="B46" s="32" t="s">
        <v>50</v>
      </c>
      <c r="C46" s="30">
        <v>0.01</v>
      </c>
      <c r="D46" s="31">
        <f>C46*D40</f>
        <v>0</v>
      </c>
      <c r="E46" s="1"/>
    </row>
    <row r="47" spans="1:5" ht="16.5" thickBot="1" x14ac:dyDescent="0.3">
      <c r="A47" s="28" t="s">
        <v>35</v>
      </c>
      <c r="B47" s="32" t="s">
        <v>51</v>
      </c>
      <c r="C47" s="30">
        <v>6.0000000000000001E-3</v>
      </c>
      <c r="D47" s="31">
        <f>C47*D40</f>
        <v>0</v>
      </c>
      <c r="E47" s="1"/>
    </row>
    <row r="48" spans="1:5" ht="16.5" thickBot="1" x14ac:dyDescent="0.3">
      <c r="A48" s="28" t="s">
        <v>52</v>
      </c>
      <c r="B48" s="29" t="s">
        <v>53</v>
      </c>
      <c r="C48" s="30">
        <v>2E-3</v>
      </c>
      <c r="D48" s="31">
        <f>C48*D40</f>
        <v>0</v>
      </c>
      <c r="E48" s="1"/>
    </row>
    <row r="49" spans="1:5" ht="16.5" thickBot="1" x14ac:dyDescent="0.3">
      <c r="A49" s="28" t="s">
        <v>54</v>
      </c>
      <c r="B49" s="29" t="s">
        <v>55</v>
      </c>
      <c r="C49" s="30">
        <v>0.08</v>
      </c>
      <c r="D49" s="31">
        <f>C49*D40</f>
        <v>0</v>
      </c>
      <c r="E49" s="1"/>
    </row>
    <row r="50" spans="1:5" ht="16.5" thickBot="1" x14ac:dyDescent="0.3">
      <c r="A50" s="133" t="s">
        <v>56</v>
      </c>
      <c r="B50" s="134"/>
      <c r="C50" s="14">
        <f>C42+C43+C45+C46+C47+C48+C49+C44</f>
        <v>0.38800000000000001</v>
      </c>
      <c r="D50" s="34">
        <f>SUM(D42:D49)</f>
        <v>0</v>
      </c>
      <c r="E50" s="1"/>
    </row>
    <row r="51" spans="1:5" ht="16.5" thickBot="1" x14ac:dyDescent="0.3">
      <c r="A51" s="1"/>
      <c r="B51" s="1"/>
      <c r="C51" s="1"/>
      <c r="D51" s="1"/>
      <c r="E51" s="1"/>
    </row>
    <row r="52" spans="1:5" ht="16.5" thickBot="1" x14ac:dyDescent="0.3">
      <c r="A52" s="130" t="s">
        <v>57</v>
      </c>
      <c r="B52" s="131"/>
      <c r="C52" s="131"/>
      <c r="D52" s="132"/>
      <c r="E52" s="1"/>
    </row>
    <row r="53" spans="1:5" ht="16.5" thickBot="1" x14ac:dyDescent="0.3">
      <c r="A53" s="4" t="s">
        <v>58</v>
      </c>
      <c r="B53" s="5" t="s">
        <v>59</v>
      </c>
      <c r="C53" s="3" t="s">
        <v>24</v>
      </c>
      <c r="D53" s="5" t="s">
        <v>25</v>
      </c>
      <c r="E53" s="1"/>
    </row>
    <row r="54" spans="1:5" ht="16.5" thickBot="1" x14ac:dyDescent="0.3">
      <c r="A54" s="28" t="s">
        <v>26</v>
      </c>
      <c r="B54" s="29" t="s">
        <v>60</v>
      </c>
      <c r="C54" s="30"/>
      <c r="D54" s="31"/>
      <c r="E54" s="1"/>
    </row>
    <row r="55" spans="1:5" ht="16.5" thickBot="1" x14ac:dyDescent="0.3">
      <c r="A55" s="28" t="s">
        <v>27</v>
      </c>
      <c r="B55" s="32" t="s">
        <v>61</v>
      </c>
      <c r="C55" s="30"/>
      <c r="D55" s="31"/>
      <c r="E55" s="1"/>
    </row>
    <row r="56" spans="1:5" ht="16.5" thickBot="1" x14ac:dyDescent="0.3">
      <c r="A56" s="28" t="s">
        <v>29</v>
      </c>
      <c r="B56" s="32" t="s">
        <v>62</v>
      </c>
      <c r="C56" s="29"/>
      <c r="D56" s="31"/>
      <c r="E56" s="1"/>
    </row>
    <row r="57" spans="1:5" ht="16.5" thickBot="1" x14ac:dyDescent="0.3">
      <c r="A57" s="28" t="s">
        <v>31</v>
      </c>
      <c r="B57" s="32" t="s">
        <v>63</v>
      </c>
      <c r="C57" s="29"/>
      <c r="D57" s="31"/>
      <c r="E57" s="1"/>
    </row>
    <row r="58" spans="1:5" ht="16.5" thickBot="1" x14ac:dyDescent="0.3">
      <c r="A58" s="28" t="s">
        <v>33</v>
      </c>
      <c r="B58" s="32" t="s">
        <v>126</v>
      </c>
      <c r="C58" s="29"/>
      <c r="D58" s="31"/>
      <c r="E58" s="1"/>
    </row>
    <row r="59" spans="1:5" ht="16.5" thickBot="1" x14ac:dyDescent="0.3">
      <c r="A59" s="36" t="s">
        <v>35</v>
      </c>
      <c r="B59" s="37" t="s">
        <v>127</v>
      </c>
      <c r="C59" s="29"/>
      <c r="D59" s="31"/>
      <c r="E59" s="1"/>
    </row>
    <row r="60" spans="1:5" ht="16.5" thickBot="1" x14ac:dyDescent="0.3">
      <c r="A60" s="133" t="s">
        <v>36</v>
      </c>
      <c r="B60" s="134"/>
      <c r="C60" s="14">
        <f>SUM(C54:C58)</f>
        <v>0</v>
      </c>
      <c r="D60" s="34">
        <f>SUM(D54:D59)</f>
        <v>0</v>
      </c>
      <c r="E60" s="1"/>
    </row>
    <row r="61" spans="1:5" ht="16.5" thickBot="1" x14ac:dyDescent="0.3">
      <c r="A61" s="1"/>
      <c r="B61" s="1"/>
      <c r="C61" s="1"/>
      <c r="D61" s="1"/>
      <c r="E61" s="1"/>
    </row>
    <row r="62" spans="1:5" ht="16.5" thickBot="1" x14ac:dyDescent="0.3">
      <c r="A62" s="130" t="s">
        <v>65</v>
      </c>
      <c r="B62" s="131"/>
      <c r="C62" s="131"/>
      <c r="D62" s="132"/>
      <c r="E62" s="1"/>
    </row>
    <row r="63" spans="1:5" ht="16.5" thickBot="1" x14ac:dyDescent="0.3">
      <c r="A63" s="4">
        <v>2</v>
      </c>
      <c r="B63" s="5" t="s">
        <v>66</v>
      </c>
      <c r="C63" s="5" t="s">
        <v>24</v>
      </c>
      <c r="D63" s="5" t="s">
        <v>25</v>
      </c>
      <c r="E63" s="1"/>
    </row>
    <row r="64" spans="1:5" ht="16.5" thickBot="1" x14ac:dyDescent="0.3">
      <c r="A64" s="28" t="s">
        <v>39</v>
      </c>
      <c r="B64" s="29" t="s">
        <v>40</v>
      </c>
      <c r="C64" s="30">
        <f>C37</f>
        <v>0.19443333333333335</v>
      </c>
      <c r="D64" s="31">
        <f>D37</f>
        <v>0</v>
      </c>
      <c r="E64" s="1"/>
    </row>
    <row r="65" spans="1:5" ht="16.5" thickBot="1" x14ac:dyDescent="0.3">
      <c r="A65" s="28" t="s">
        <v>45</v>
      </c>
      <c r="B65" s="32" t="s">
        <v>46</v>
      </c>
      <c r="C65" s="30">
        <f>C50</f>
        <v>0.38800000000000001</v>
      </c>
      <c r="D65" s="31">
        <f>D50</f>
        <v>0</v>
      </c>
      <c r="E65" s="1"/>
    </row>
    <row r="66" spans="1:5" ht="16.5" thickBot="1" x14ac:dyDescent="0.3">
      <c r="A66" s="28" t="s">
        <v>58</v>
      </c>
      <c r="B66" s="32" t="s">
        <v>59</v>
      </c>
      <c r="C66" s="67">
        <f>C60</f>
        <v>0</v>
      </c>
      <c r="D66" s="31">
        <f>D60</f>
        <v>0</v>
      </c>
      <c r="E66" s="1"/>
    </row>
    <row r="67" spans="1:5" ht="16.5" thickBot="1" x14ac:dyDescent="0.3">
      <c r="A67" s="133" t="s">
        <v>36</v>
      </c>
      <c r="B67" s="134"/>
      <c r="C67" s="68">
        <f>SUM(C64:C66)</f>
        <v>0.58243333333333336</v>
      </c>
      <c r="D67" s="34">
        <f>SUM(D64:D66)</f>
        <v>0</v>
      </c>
      <c r="E67" s="1"/>
    </row>
    <row r="68" spans="1:5" ht="16.5" thickBot="1" x14ac:dyDescent="0.3">
      <c r="A68" s="40"/>
      <c r="B68" s="1"/>
      <c r="C68" s="1"/>
      <c r="D68" s="1"/>
      <c r="E68" s="1"/>
    </row>
    <row r="69" spans="1:5" ht="16.5" thickBot="1" x14ac:dyDescent="0.3">
      <c r="A69" s="130" t="s">
        <v>67</v>
      </c>
      <c r="B69" s="131"/>
      <c r="C69" s="131"/>
      <c r="D69" s="132"/>
      <c r="E69" s="1"/>
    </row>
    <row r="70" spans="1:5" ht="16.5" thickBot="1" x14ac:dyDescent="0.3">
      <c r="A70" s="41" t="s">
        <v>68</v>
      </c>
      <c r="B70" s="24"/>
      <c r="C70" s="24"/>
      <c r="D70" s="25">
        <f>D30+D37</f>
        <v>0</v>
      </c>
      <c r="E70" s="1"/>
    </row>
    <row r="71" spans="1:5" ht="16.5" thickBot="1" x14ac:dyDescent="0.3">
      <c r="A71" s="26">
        <v>3</v>
      </c>
      <c r="B71" s="27" t="s">
        <v>69</v>
      </c>
      <c r="C71" s="27" t="s">
        <v>24</v>
      </c>
      <c r="D71" s="27" t="s">
        <v>25</v>
      </c>
      <c r="E71" s="1"/>
    </row>
    <row r="72" spans="1:5" ht="16.5" thickBot="1" x14ac:dyDescent="0.3">
      <c r="A72" s="28" t="s">
        <v>26</v>
      </c>
      <c r="B72" s="69" t="s">
        <v>70</v>
      </c>
      <c r="C72" s="30">
        <v>4.1999999999999997E-3</v>
      </c>
      <c r="D72" s="31">
        <f>C72*D70</f>
        <v>0</v>
      </c>
      <c r="E72" s="1"/>
    </row>
    <row r="73" spans="1:5" ht="16.5" thickBot="1" x14ac:dyDescent="0.3">
      <c r="A73" s="28" t="s">
        <v>27</v>
      </c>
      <c r="B73" s="43" t="s">
        <v>71</v>
      </c>
      <c r="C73" s="30">
        <v>2.9999999999999997E-4</v>
      </c>
      <c r="D73" s="31">
        <f>C73*D70</f>
        <v>0</v>
      </c>
      <c r="E73" s="1"/>
    </row>
    <row r="74" spans="1:5" ht="16.5" thickBot="1" x14ac:dyDescent="0.3">
      <c r="A74" s="28" t="s">
        <v>29</v>
      </c>
      <c r="B74" s="43" t="s">
        <v>72</v>
      </c>
      <c r="C74" s="30">
        <v>1.4999999999999999E-4</v>
      </c>
      <c r="D74" s="31">
        <f>C74*D70</f>
        <v>0</v>
      </c>
      <c r="E74" s="1"/>
    </row>
    <row r="75" spans="1:5" ht="16.5" thickBot="1" x14ac:dyDescent="0.3">
      <c r="A75" s="28" t="s">
        <v>31</v>
      </c>
      <c r="B75" s="43" t="s">
        <v>73</v>
      </c>
      <c r="C75" s="30">
        <v>1.9400000000000001E-2</v>
      </c>
      <c r="D75" s="31">
        <f>C75*D70</f>
        <v>0</v>
      </c>
      <c r="E75" s="1"/>
    </row>
    <row r="76" spans="1:5" ht="16.5" thickBot="1" x14ac:dyDescent="0.3">
      <c r="A76" s="28" t="s">
        <v>33</v>
      </c>
      <c r="B76" s="69" t="s">
        <v>74</v>
      </c>
      <c r="C76" s="30">
        <v>7.7000000000000002E-3</v>
      </c>
      <c r="D76" s="31">
        <f>C76*D70</f>
        <v>0</v>
      </c>
      <c r="E76" s="1"/>
    </row>
    <row r="77" spans="1:5" ht="16.5" thickBot="1" x14ac:dyDescent="0.3">
      <c r="A77" s="28" t="s">
        <v>35</v>
      </c>
      <c r="B77" s="43" t="s">
        <v>75</v>
      </c>
      <c r="C77" s="30">
        <v>8.0000000000000004E-4</v>
      </c>
      <c r="D77" s="31">
        <f>C77*D70</f>
        <v>0</v>
      </c>
      <c r="E77" s="1"/>
    </row>
    <row r="78" spans="1:5" ht="16.5" thickBot="1" x14ac:dyDescent="0.3">
      <c r="A78" s="133" t="s">
        <v>36</v>
      </c>
      <c r="B78" s="134"/>
      <c r="C78" s="14">
        <f>SUM(C72:C77)</f>
        <v>3.2550000000000003E-2</v>
      </c>
      <c r="D78" s="34">
        <f>SUM(D72:D77)</f>
        <v>0</v>
      </c>
      <c r="E78" s="1"/>
    </row>
    <row r="79" spans="1:5" ht="16.5" thickBot="1" x14ac:dyDescent="0.3">
      <c r="A79" s="1"/>
      <c r="B79" s="1"/>
      <c r="C79" s="1"/>
      <c r="D79" s="1"/>
      <c r="E79" s="1"/>
    </row>
    <row r="80" spans="1:5" ht="16.5" thickBot="1" x14ac:dyDescent="0.3">
      <c r="A80" s="130" t="s">
        <v>76</v>
      </c>
      <c r="B80" s="131"/>
      <c r="C80" s="131"/>
      <c r="D80" s="132"/>
      <c r="E80" s="1"/>
    </row>
    <row r="81" spans="1:5" ht="16.5" thickBot="1" x14ac:dyDescent="0.3">
      <c r="A81" s="156" t="s">
        <v>77</v>
      </c>
      <c r="B81" s="157"/>
      <c r="C81" s="157"/>
      <c r="D81" s="158"/>
      <c r="E81" s="1"/>
    </row>
    <row r="82" spans="1:5" ht="16.5" thickBot="1" x14ac:dyDescent="0.3">
      <c r="A82" s="46" t="s">
        <v>78</v>
      </c>
      <c r="B82" s="24"/>
      <c r="C82" s="24"/>
      <c r="D82" s="25">
        <f>D30+D37</f>
        <v>0</v>
      </c>
      <c r="E82" s="1"/>
    </row>
    <row r="83" spans="1:5" ht="16.5" thickBot="1" x14ac:dyDescent="0.3">
      <c r="A83" s="26" t="s">
        <v>79</v>
      </c>
      <c r="B83" s="27" t="s">
        <v>80</v>
      </c>
      <c r="C83" s="42" t="s">
        <v>24</v>
      </c>
      <c r="D83" s="27" t="s">
        <v>25</v>
      </c>
      <c r="E83" s="1"/>
    </row>
    <row r="84" spans="1:5" ht="16.5" thickBot="1" x14ac:dyDescent="0.3">
      <c r="A84" s="28" t="s">
        <v>26</v>
      </c>
      <c r="B84" s="29" t="s">
        <v>81</v>
      </c>
      <c r="C84" s="30">
        <v>0</v>
      </c>
      <c r="D84" s="31">
        <f>C84*D82</f>
        <v>0</v>
      </c>
      <c r="E84" s="70"/>
    </row>
    <row r="85" spans="1:5" ht="16.5" thickBot="1" x14ac:dyDescent="0.3">
      <c r="A85" s="28" t="s">
        <v>27</v>
      </c>
      <c r="B85" s="32" t="s">
        <v>80</v>
      </c>
      <c r="C85" s="30">
        <v>2.8E-3</v>
      </c>
      <c r="D85" s="31">
        <f>C85*D82</f>
        <v>0</v>
      </c>
      <c r="E85" s="1"/>
    </row>
    <row r="86" spans="1:5" ht="16.5" thickBot="1" x14ac:dyDescent="0.3">
      <c r="A86" s="28" t="s">
        <v>29</v>
      </c>
      <c r="B86" s="32" t="s">
        <v>82</v>
      </c>
      <c r="C86" s="30">
        <v>8.0000000000000004E-4</v>
      </c>
      <c r="D86" s="31">
        <f>C86*D82</f>
        <v>0</v>
      </c>
      <c r="E86" s="1"/>
    </row>
    <row r="87" spans="1:5" ht="16.5" thickBot="1" x14ac:dyDescent="0.3">
      <c r="A87" s="28" t="s">
        <v>31</v>
      </c>
      <c r="B87" s="32" t="s">
        <v>83</v>
      </c>
      <c r="C87" s="30">
        <v>2E-3</v>
      </c>
      <c r="D87" s="31">
        <f>C87*D82</f>
        <v>0</v>
      </c>
      <c r="E87" s="1"/>
    </row>
    <row r="88" spans="1:5" ht="16.5" thickBot="1" x14ac:dyDescent="0.3">
      <c r="A88" s="28" t="s">
        <v>33</v>
      </c>
      <c r="B88" s="32" t="s">
        <v>84</v>
      </c>
      <c r="C88" s="30">
        <v>5.5000000000000003E-4</v>
      </c>
      <c r="D88" s="31">
        <f>C88*D82</f>
        <v>0</v>
      </c>
      <c r="E88" s="1"/>
    </row>
    <row r="89" spans="1:5" ht="16.5" thickBot="1" x14ac:dyDescent="0.3">
      <c r="A89" s="28" t="s">
        <v>35</v>
      </c>
      <c r="B89" s="32" t="s">
        <v>85</v>
      </c>
      <c r="C89" s="30"/>
      <c r="D89" s="31"/>
      <c r="E89" s="1"/>
    </row>
    <row r="90" spans="1:5" ht="16.5" thickBot="1" x14ac:dyDescent="0.3">
      <c r="A90" s="133" t="s">
        <v>56</v>
      </c>
      <c r="B90" s="134"/>
      <c r="C90" s="14">
        <f>SUM(C84:C89)</f>
        <v>6.1500000000000001E-3</v>
      </c>
      <c r="D90" s="34">
        <f>SUM(D84:D89)</f>
        <v>0</v>
      </c>
      <c r="E90" s="1"/>
    </row>
    <row r="91" spans="1:5" ht="16.5" thickBot="1" x14ac:dyDescent="0.3">
      <c r="A91" s="1"/>
      <c r="B91" s="1"/>
      <c r="C91" s="1"/>
      <c r="D91" s="1"/>
      <c r="E91" s="1"/>
    </row>
    <row r="92" spans="1:5" ht="16.5" thickBot="1" x14ac:dyDescent="0.3">
      <c r="A92" s="130" t="s">
        <v>86</v>
      </c>
      <c r="B92" s="131"/>
      <c r="C92" s="131"/>
      <c r="D92" s="132"/>
      <c r="E92" s="1"/>
    </row>
    <row r="93" spans="1:5" ht="16.5" thickBot="1" x14ac:dyDescent="0.3">
      <c r="A93" s="4" t="s">
        <v>87</v>
      </c>
      <c r="B93" s="3" t="s">
        <v>88</v>
      </c>
      <c r="C93" s="3" t="s">
        <v>24</v>
      </c>
      <c r="D93" s="5" t="s">
        <v>25</v>
      </c>
      <c r="E93" s="1"/>
    </row>
    <row r="94" spans="1:5" ht="16.5" thickBot="1" x14ac:dyDescent="0.3">
      <c r="A94" s="28" t="s">
        <v>26</v>
      </c>
      <c r="B94" s="32" t="s">
        <v>89</v>
      </c>
      <c r="C94" s="29"/>
      <c r="D94" s="31"/>
      <c r="E94" s="1"/>
    </row>
    <row r="95" spans="1:5" ht="16.5" thickBot="1" x14ac:dyDescent="0.3">
      <c r="A95" s="133" t="s">
        <v>36</v>
      </c>
      <c r="B95" s="134"/>
      <c r="C95" s="68">
        <v>0</v>
      </c>
      <c r="D95" s="34">
        <f>D94</f>
        <v>0</v>
      </c>
      <c r="E95" s="1"/>
    </row>
    <row r="96" spans="1:5" ht="16.5" thickBot="1" x14ac:dyDescent="0.3">
      <c r="A96" s="1"/>
      <c r="B96" s="1"/>
      <c r="C96" s="1"/>
      <c r="D96" s="1"/>
      <c r="E96" s="1"/>
    </row>
    <row r="97" spans="1:5" ht="16.5" thickBot="1" x14ac:dyDescent="0.3">
      <c r="A97" s="130" t="s">
        <v>90</v>
      </c>
      <c r="B97" s="131"/>
      <c r="C97" s="131"/>
      <c r="D97" s="132"/>
      <c r="E97" s="1"/>
    </row>
    <row r="98" spans="1:5" ht="16.5" thickBot="1" x14ac:dyDescent="0.3">
      <c r="A98" s="4">
        <v>4</v>
      </c>
      <c r="B98" s="5" t="s">
        <v>91</v>
      </c>
      <c r="C98" s="3" t="s">
        <v>24</v>
      </c>
      <c r="D98" s="5" t="s">
        <v>25</v>
      </c>
      <c r="E98" s="1"/>
    </row>
    <row r="99" spans="1:5" ht="16.5" thickBot="1" x14ac:dyDescent="0.3">
      <c r="A99" s="28" t="s">
        <v>79</v>
      </c>
      <c r="B99" s="29" t="s">
        <v>80</v>
      </c>
      <c r="C99" s="30">
        <f>C90</f>
        <v>6.1500000000000001E-3</v>
      </c>
      <c r="D99" s="31">
        <f>D90</f>
        <v>0</v>
      </c>
      <c r="E99" s="1"/>
    </row>
    <row r="100" spans="1:5" ht="16.5" thickBot="1" x14ac:dyDescent="0.3">
      <c r="A100" s="28" t="s">
        <v>87</v>
      </c>
      <c r="B100" s="32" t="s">
        <v>88</v>
      </c>
      <c r="C100" s="30">
        <f>C94</f>
        <v>0</v>
      </c>
      <c r="D100" s="31">
        <f>D95</f>
        <v>0</v>
      </c>
      <c r="E100" s="1"/>
    </row>
    <row r="101" spans="1:5" ht="16.5" thickBot="1" x14ac:dyDescent="0.3">
      <c r="A101" s="133" t="s">
        <v>92</v>
      </c>
      <c r="B101" s="134"/>
      <c r="C101" s="14">
        <f>SUM(C99:C100)</f>
        <v>6.1500000000000001E-3</v>
      </c>
      <c r="D101" s="34">
        <f>SUM(D99:D100)</f>
        <v>0</v>
      </c>
      <c r="E101" s="1"/>
    </row>
    <row r="102" spans="1:5" ht="16.5" thickBot="1" x14ac:dyDescent="0.3">
      <c r="A102" s="1"/>
      <c r="B102" s="1"/>
      <c r="C102" s="1"/>
      <c r="D102" s="1"/>
      <c r="E102" s="1"/>
    </row>
    <row r="103" spans="1:5" ht="16.5" thickBot="1" x14ac:dyDescent="0.3">
      <c r="A103" s="130" t="s">
        <v>93</v>
      </c>
      <c r="B103" s="131"/>
      <c r="C103" s="131"/>
      <c r="D103" s="132"/>
      <c r="E103" s="1"/>
    </row>
    <row r="104" spans="1:5" ht="16.5" thickBot="1" x14ac:dyDescent="0.3">
      <c r="A104" s="4">
        <v>5</v>
      </c>
      <c r="B104" s="150" t="s">
        <v>94</v>
      </c>
      <c r="C104" s="151"/>
      <c r="D104" s="5" t="s">
        <v>25</v>
      </c>
      <c r="E104" s="1"/>
    </row>
    <row r="105" spans="1:5" ht="16.5" thickBot="1" x14ac:dyDescent="0.3">
      <c r="A105" s="28" t="s">
        <v>26</v>
      </c>
      <c r="B105" s="152" t="s">
        <v>95</v>
      </c>
      <c r="C105" s="153"/>
      <c r="D105" s="154"/>
      <c r="E105" s="71"/>
    </row>
    <row r="106" spans="1:5" ht="16.5" thickBot="1" x14ac:dyDescent="0.3">
      <c r="A106" s="28" t="s">
        <v>27</v>
      </c>
      <c r="B106" s="152" t="s">
        <v>96</v>
      </c>
      <c r="C106" s="153"/>
      <c r="D106" s="155"/>
      <c r="E106" s="71"/>
    </row>
    <row r="107" spans="1:5" ht="16.5" thickBot="1" x14ac:dyDescent="0.3">
      <c r="A107" s="28" t="s">
        <v>29</v>
      </c>
      <c r="B107" s="152" t="s">
        <v>128</v>
      </c>
      <c r="C107" s="153"/>
      <c r="D107" s="49"/>
      <c r="E107" s="1"/>
    </row>
    <row r="108" spans="1:5" ht="16.5" thickBot="1" x14ac:dyDescent="0.3">
      <c r="A108" s="133" t="s">
        <v>97</v>
      </c>
      <c r="B108" s="159"/>
      <c r="C108" s="134"/>
      <c r="D108" s="34">
        <f>SUM(D105:D107)</f>
        <v>0</v>
      </c>
      <c r="E108" s="1"/>
    </row>
    <row r="109" spans="1:5" ht="16.5" thickBot="1" x14ac:dyDescent="0.3">
      <c r="A109" s="1"/>
      <c r="B109" s="1"/>
      <c r="C109" s="1"/>
      <c r="D109" s="1"/>
      <c r="E109" s="1"/>
    </row>
    <row r="110" spans="1:5" ht="15.75" x14ac:dyDescent="0.25">
      <c r="A110" s="160" t="s">
        <v>98</v>
      </c>
      <c r="B110" s="161"/>
      <c r="C110" s="161"/>
      <c r="D110" s="162"/>
      <c r="E110" s="1"/>
    </row>
    <row r="111" spans="1:5" ht="16.5" thickBot="1" x14ac:dyDescent="0.3">
      <c r="A111" s="163" t="s">
        <v>99</v>
      </c>
      <c r="B111" s="164"/>
      <c r="C111" s="165"/>
      <c r="D111" s="50">
        <f>D30+D67+D78+D101+D108</f>
        <v>0</v>
      </c>
      <c r="E111" s="1"/>
    </row>
    <row r="112" spans="1:5" ht="16.5" thickBot="1" x14ac:dyDescent="0.3">
      <c r="A112" s="26">
        <v>6</v>
      </c>
      <c r="B112" s="57" t="s">
        <v>100</v>
      </c>
      <c r="C112" s="27" t="s">
        <v>24</v>
      </c>
      <c r="D112" s="27" t="s">
        <v>25</v>
      </c>
      <c r="E112" s="1"/>
    </row>
    <row r="113" spans="1:5" ht="16.5" thickBot="1" x14ac:dyDescent="0.3">
      <c r="A113" s="28" t="s">
        <v>26</v>
      </c>
      <c r="B113" s="29" t="s">
        <v>101</v>
      </c>
      <c r="C113" s="30">
        <v>0.05</v>
      </c>
      <c r="D113" s="31">
        <f>C113*D111</f>
        <v>0</v>
      </c>
      <c r="E113" s="1"/>
    </row>
    <row r="114" spans="1:5" ht="16.5" thickBot="1" x14ac:dyDescent="0.3">
      <c r="A114" s="28" t="s">
        <v>27</v>
      </c>
      <c r="B114" s="29" t="s">
        <v>102</v>
      </c>
      <c r="C114" s="30"/>
      <c r="D114" s="31">
        <f>(D111+D113)*C114</f>
        <v>0</v>
      </c>
      <c r="E114" s="1"/>
    </row>
    <row r="115" spans="1:5" ht="16.5" thickBot="1" x14ac:dyDescent="0.3">
      <c r="A115" s="28" t="s">
        <v>29</v>
      </c>
      <c r="B115" s="29" t="s">
        <v>103</v>
      </c>
      <c r="C115" s="51"/>
      <c r="D115" s="31"/>
      <c r="E115" s="1"/>
    </row>
    <row r="116" spans="1:5" ht="16.5" thickBot="1" x14ac:dyDescent="0.3">
      <c r="A116" s="28"/>
      <c r="B116" s="32" t="s">
        <v>104</v>
      </c>
      <c r="C116" s="30">
        <v>7.5999999999999998E-2</v>
      </c>
      <c r="D116" s="31">
        <f>C116*D120</f>
        <v>0</v>
      </c>
      <c r="E116" s="1"/>
    </row>
    <row r="117" spans="1:5" ht="16.5" thickBot="1" x14ac:dyDescent="0.3">
      <c r="A117" s="28"/>
      <c r="B117" s="29" t="s">
        <v>105</v>
      </c>
      <c r="C117" s="30">
        <v>1.6500000000000001E-2</v>
      </c>
      <c r="D117" s="31">
        <f>C117*D120</f>
        <v>0</v>
      </c>
      <c r="E117" s="1"/>
    </row>
    <row r="118" spans="1:5" ht="16.5" thickBot="1" x14ac:dyDescent="0.3">
      <c r="A118" s="28"/>
      <c r="B118" s="29" t="s">
        <v>106</v>
      </c>
      <c r="C118" s="30">
        <v>0.03</v>
      </c>
      <c r="D118" s="31">
        <f>C118*D120</f>
        <v>0</v>
      </c>
      <c r="E118" s="1"/>
    </row>
    <row r="119" spans="1:5" ht="16.5" thickBot="1" x14ac:dyDescent="0.3">
      <c r="A119" s="133" t="s">
        <v>107</v>
      </c>
      <c r="B119" s="159"/>
      <c r="C119" s="72">
        <f>C116+C117+C118</f>
        <v>0.1225</v>
      </c>
      <c r="D119" s="31"/>
      <c r="E119" s="1"/>
    </row>
    <row r="120" spans="1:5" ht="16.5" thickBot="1" x14ac:dyDescent="0.3">
      <c r="A120" s="166"/>
      <c r="B120" s="167"/>
      <c r="C120" s="168"/>
      <c r="D120" s="31">
        <f>(D111+D113+D114)/(1-C119)</f>
        <v>0</v>
      </c>
      <c r="E120" s="1"/>
    </row>
    <row r="121" spans="1:5" ht="16.5" thickBot="1" x14ac:dyDescent="0.3">
      <c r="A121" s="133" t="s">
        <v>56</v>
      </c>
      <c r="B121" s="134"/>
      <c r="C121" s="14">
        <f>SUM(C113+C114+C119)</f>
        <v>0.17249999999999999</v>
      </c>
      <c r="D121" s="34">
        <f>SUM(D113:D118)</f>
        <v>0</v>
      </c>
      <c r="E121" s="1"/>
    </row>
    <row r="122" spans="1:5" ht="16.5" thickBot="1" x14ac:dyDescent="0.3">
      <c r="A122" s="1"/>
      <c r="B122" s="1"/>
      <c r="C122" s="1"/>
      <c r="D122" s="1"/>
      <c r="E122" s="1"/>
    </row>
    <row r="123" spans="1:5" ht="16.5" thickBot="1" x14ac:dyDescent="0.3">
      <c r="A123" s="130" t="s">
        <v>108</v>
      </c>
      <c r="B123" s="131"/>
      <c r="C123" s="131"/>
      <c r="D123" s="132"/>
      <c r="E123" s="1"/>
    </row>
    <row r="124" spans="1:5" ht="16.5" thickBot="1" x14ac:dyDescent="0.3">
      <c r="A124" s="4"/>
      <c r="B124" s="75" t="s">
        <v>109</v>
      </c>
      <c r="C124" s="3" t="s">
        <v>24</v>
      </c>
      <c r="D124" s="5" t="s">
        <v>25</v>
      </c>
      <c r="E124" s="1"/>
    </row>
    <row r="125" spans="1:5" ht="16.5" thickBot="1" x14ac:dyDescent="0.3">
      <c r="A125" s="26" t="s">
        <v>26</v>
      </c>
      <c r="B125" s="29" t="s">
        <v>22</v>
      </c>
      <c r="C125" s="30">
        <f>C30</f>
        <v>0.90910000000000002</v>
      </c>
      <c r="D125" s="53">
        <f>D30</f>
        <v>0</v>
      </c>
      <c r="E125" s="1"/>
    </row>
    <row r="126" spans="1:5" ht="16.5" thickBot="1" x14ac:dyDescent="0.3">
      <c r="A126" s="26" t="s">
        <v>27</v>
      </c>
      <c r="B126" s="32" t="s">
        <v>37</v>
      </c>
      <c r="C126" s="30">
        <f>C67</f>
        <v>0.58243333333333336</v>
      </c>
      <c r="D126" s="53">
        <f>D67</f>
        <v>0</v>
      </c>
      <c r="E126" s="1"/>
    </row>
    <row r="127" spans="1:5" ht="16.5" thickBot="1" x14ac:dyDescent="0.3">
      <c r="A127" s="26" t="s">
        <v>29</v>
      </c>
      <c r="B127" s="32" t="s">
        <v>67</v>
      </c>
      <c r="C127" s="30">
        <f>C78</f>
        <v>3.2550000000000003E-2</v>
      </c>
      <c r="D127" s="53">
        <f>D78</f>
        <v>0</v>
      </c>
      <c r="E127" s="1"/>
    </row>
    <row r="128" spans="1:5" ht="16.5" thickBot="1" x14ac:dyDescent="0.3">
      <c r="A128" s="26" t="s">
        <v>31</v>
      </c>
      <c r="B128" s="32" t="s">
        <v>76</v>
      </c>
      <c r="C128" s="30">
        <f>C90+C95</f>
        <v>6.1500000000000001E-3</v>
      </c>
      <c r="D128" s="53">
        <f>D101</f>
        <v>0</v>
      </c>
      <c r="E128" s="1"/>
    </row>
    <row r="129" spans="1:5" ht="16.5" thickBot="1" x14ac:dyDescent="0.3">
      <c r="A129" s="26" t="s">
        <v>33</v>
      </c>
      <c r="B129" s="32" t="s">
        <v>93</v>
      </c>
      <c r="C129" s="51"/>
      <c r="D129" s="53">
        <f>D108</f>
        <v>0</v>
      </c>
      <c r="E129" s="1"/>
    </row>
    <row r="130" spans="1:5" ht="16.5" thickBot="1" x14ac:dyDescent="0.3">
      <c r="A130" s="133" t="s">
        <v>110</v>
      </c>
      <c r="B130" s="134"/>
      <c r="C130" s="27"/>
      <c r="D130" s="53">
        <f>SUM(D125:D129)</f>
        <v>0</v>
      </c>
      <c r="E130" s="1"/>
    </row>
    <row r="131" spans="1:5" ht="16.5" thickBot="1" x14ac:dyDescent="0.3">
      <c r="A131" s="26" t="s">
        <v>35</v>
      </c>
      <c r="B131" s="32" t="s">
        <v>111</v>
      </c>
      <c r="C131" s="30">
        <f>C121</f>
        <v>0.17249999999999999</v>
      </c>
      <c r="D131" s="53">
        <f>D121</f>
        <v>0</v>
      </c>
      <c r="E131" s="1"/>
    </row>
    <row r="132" spans="1:5" ht="16.5" thickBot="1" x14ac:dyDescent="0.3">
      <c r="A132" s="133" t="s">
        <v>112</v>
      </c>
      <c r="B132" s="134"/>
      <c r="C132" s="73">
        <f>SUM(C125:C131)</f>
        <v>1.7027333333333337</v>
      </c>
      <c r="D132" s="53">
        <f>ROUND(SUM(D130:D131),2)</f>
        <v>0</v>
      </c>
      <c r="E132" s="1"/>
    </row>
    <row r="133" spans="1:5" ht="16.5" thickBot="1" x14ac:dyDescent="0.3">
      <c r="A133" s="133" t="s">
        <v>113</v>
      </c>
      <c r="B133" s="134"/>
      <c r="C133" s="73"/>
      <c r="D133" s="74">
        <v>9</v>
      </c>
      <c r="E133" s="1"/>
    </row>
    <row r="134" spans="1:5" ht="16.5" thickBot="1" x14ac:dyDescent="0.3">
      <c r="A134" s="133" t="s">
        <v>114</v>
      </c>
      <c r="B134" s="134"/>
      <c r="C134" s="73"/>
      <c r="D134" s="53">
        <f>D132*D133</f>
        <v>0</v>
      </c>
      <c r="E134" s="1"/>
    </row>
    <row r="135" spans="1:5" ht="16.5" thickBot="1" x14ac:dyDescent="0.3">
      <c r="A135" s="133" t="s">
        <v>115</v>
      </c>
      <c r="B135" s="134"/>
      <c r="C135" s="73"/>
      <c r="D135" s="56">
        <f>D134*C10</f>
        <v>0</v>
      </c>
      <c r="E135" s="1"/>
    </row>
  </sheetData>
  <mergeCells count="66">
    <mergeCell ref="A130:B130"/>
    <mergeCell ref="A132:B132"/>
    <mergeCell ref="A133:B133"/>
    <mergeCell ref="A134:B134"/>
    <mergeCell ref="A135:B135"/>
    <mergeCell ref="A123:D123"/>
    <mergeCell ref="B104:C104"/>
    <mergeCell ref="B105:C105"/>
    <mergeCell ref="D105:D106"/>
    <mergeCell ref="B106:C106"/>
    <mergeCell ref="B107:C107"/>
    <mergeCell ref="A108:C108"/>
    <mergeCell ref="A110:D110"/>
    <mergeCell ref="A111:C111"/>
    <mergeCell ref="A119:B119"/>
    <mergeCell ref="A120:C120"/>
    <mergeCell ref="A121:B121"/>
    <mergeCell ref="A103:D103"/>
    <mergeCell ref="A62:D62"/>
    <mergeCell ref="A67:B67"/>
    <mergeCell ref="A69:D69"/>
    <mergeCell ref="A78:B78"/>
    <mergeCell ref="A80:D80"/>
    <mergeCell ref="A81:D81"/>
    <mergeCell ref="A90:B90"/>
    <mergeCell ref="A92:D92"/>
    <mergeCell ref="A95:B95"/>
    <mergeCell ref="A97:D97"/>
    <mergeCell ref="A101:B101"/>
    <mergeCell ref="A60:B60"/>
    <mergeCell ref="A20:B20"/>
    <mergeCell ref="C20:D20"/>
    <mergeCell ref="A22:D22"/>
    <mergeCell ref="A30:B30"/>
    <mergeCell ref="A32:D32"/>
    <mergeCell ref="A33:D33"/>
    <mergeCell ref="A37:B37"/>
    <mergeCell ref="A39:D39"/>
    <mergeCell ref="A40:B40"/>
    <mergeCell ref="A50:B50"/>
    <mergeCell ref="A52:D52"/>
    <mergeCell ref="A17:B17"/>
    <mergeCell ref="C17:D17"/>
    <mergeCell ref="A18:B18"/>
    <mergeCell ref="C18:D18"/>
    <mergeCell ref="A19:B19"/>
    <mergeCell ref="C19:D19"/>
    <mergeCell ref="A16:D16"/>
    <mergeCell ref="A7:D7"/>
    <mergeCell ref="A8:B8"/>
    <mergeCell ref="C8:D8"/>
    <mergeCell ref="A9:B9"/>
    <mergeCell ref="C9:D9"/>
    <mergeCell ref="A10:B10"/>
    <mergeCell ref="C10:D10"/>
    <mergeCell ref="A12:D12"/>
    <mergeCell ref="A13:B13"/>
    <mergeCell ref="C13:D13"/>
    <mergeCell ref="A14:B14"/>
    <mergeCell ref="C14:D14"/>
    <mergeCell ref="A1:D2"/>
    <mergeCell ref="A3:D3"/>
    <mergeCell ref="A4:B4"/>
    <mergeCell ref="C4:D4"/>
    <mergeCell ref="A5:B5"/>
    <mergeCell ref="C5:D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B819-D4B5-4DE6-BFD8-173F3A4C63CD}">
  <dimension ref="A2:H7"/>
  <sheetViews>
    <sheetView tabSelected="1" workbookViewId="0">
      <selection activeCell="C15" sqref="C15"/>
    </sheetView>
  </sheetViews>
  <sheetFormatPr defaultRowHeight="15" x14ac:dyDescent="0.25"/>
  <cols>
    <col min="1" max="1" width="23.140625" customWidth="1"/>
    <col min="2" max="2" width="15.42578125" customWidth="1"/>
    <col min="3" max="3" width="24.7109375" customWidth="1"/>
    <col min="4" max="4" width="9.140625" customWidth="1"/>
    <col min="5" max="5" width="17.140625" customWidth="1"/>
    <col min="6" max="6" width="22.140625" customWidth="1"/>
    <col min="7" max="7" width="9.140625" customWidth="1"/>
    <col min="8" max="8" width="13.28515625" bestFit="1" customWidth="1"/>
  </cols>
  <sheetData>
    <row r="2" spans="1:8" x14ac:dyDescent="0.25">
      <c r="A2" s="58" t="s">
        <v>116</v>
      </c>
      <c r="B2" s="58" t="s">
        <v>117</v>
      </c>
      <c r="C2" s="58" t="s">
        <v>118</v>
      </c>
      <c r="E2" s="82"/>
    </row>
    <row r="3" spans="1:8" x14ac:dyDescent="0.25">
      <c r="A3" s="76" t="s">
        <v>120</v>
      </c>
      <c r="B3" s="76">
        <f>'Auxiliar Serviços Gerais'!D132</f>
        <v>21</v>
      </c>
      <c r="C3" s="77">
        <f>'Auxiliar Serviços Gerais'!D135</f>
        <v>0</v>
      </c>
      <c r="E3" s="80"/>
      <c r="F3" s="81"/>
    </row>
    <row r="4" spans="1:8" x14ac:dyDescent="0.25">
      <c r="A4" s="76" t="s">
        <v>129</v>
      </c>
      <c r="B4" s="76">
        <f>Merendeira!D133</f>
        <v>9</v>
      </c>
      <c r="C4" s="77">
        <f>Merendeira!D135</f>
        <v>0</v>
      </c>
      <c r="E4" s="80"/>
      <c r="F4" s="81"/>
    </row>
    <row r="5" spans="1:8" x14ac:dyDescent="0.25">
      <c r="A5" s="78" t="s">
        <v>36</v>
      </c>
      <c r="B5" s="78">
        <f>SUM(B3:B4)</f>
        <v>30</v>
      </c>
      <c r="C5" s="79">
        <f>SUM(C3:C4)</f>
        <v>0</v>
      </c>
      <c r="F5" s="81"/>
      <c r="H5" s="81"/>
    </row>
    <row r="7" spans="1:8" x14ac:dyDescent="0.25">
      <c r="E7" s="8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Auxiliar Serviços Gerais</vt:lpstr>
      <vt:lpstr>Merendeira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Aparecida Alves</dc:creator>
  <cp:lastModifiedBy>Micheli Leticia</cp:lastModifiedBy>
  <dcterms:created xsi:type="dcterms:W3CDTF">2025-05-09T16:48:26Z</dcterms:created>
  <dcterms:modified xsi:type="dcterms:W3CDTF">2025-11-12T18:48:39Z</dcterms:modified>
</cp:coreProperties>
</file>