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e.alves\Desktop\Documentos Ju\2025\LICITAÇÕES EM ANDAMENTO\TERCEIRIZAÇÃO\Planilhas OK\Planilhas disponibilizadas\"/>
    </mc:Choice>
  </mc:AlternateContent>
  <xr:revisionPtr revIDLastSave="0" documentId="13_ncr:1_{614097FD-4952-42AE-9187-4AD8F6479CBC}" xr6:coauthVersionLast="47" xr6:coauthVersionMax="47" xr10:uidLastSave="{00000000-0000-0000-0000-000000000000}"/>
  <bookViews>
    <workbookView xWindow="-120" yWindow="-120" windowWidth="24240" windowHeight="13140" activeTab="1" xr2:uid="{77344A12-4B05-4A42-AE71-D3A4E59373E8}"/>
  </bookViews>
  <sheets>
    <sheet name="Jardineiro" sheetId="1" r:id="rId1"/>
    <sheet name="Tot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114" i="1" l="1"/>
  <c r="C116" i="1" s="1"/>
  <c r="C126" i="1" s="1"/>
  <c r="D103" i="1"/>
  <c r="D124" i="1" s="1"/>
  <c r="C95" i="1"/>
  <c r="D90" i="1"/>
  <c r="D95" i="1" s="1"/>
  <c r="C85" i="1"/>
  <c r="C94" i="1" s="1"/>
  <c r="C96" i="1" s="1"/>
  <c r="C73" i="1"/>
  <c r="C122" i="1" s="1"/>
  <c r="D55" i="1"/>
  <c r="D61" i="1" s="1"/>
  <c r="C55" i="1"/>
  <c r="C61" i="1" s="1"/>
  <c r="C45" i="1"/>
  <c r="C60" i="1" s="1"/>
  <c r="C30" i="1"/>
  <c r="C32" i="1" s="1"/>
  <c r="C59" i="1" s="1"/>
  <c r="D31" i="1"/>
  <c r="C25" i="1"/>
  <c r="C120" i="1" s="1"/>
  <c r="C62" i="1" l="1"/>
  <c r="C121" i="1" s="1"/>
  <c r="C123" i="1"/>
  <c r="C127" i="1" s="1"/>
  <c r="D30" i="1"/>
  <c r="D32" i="1" s="1"/>
  <c r="D59" i="1" s="1"/>
  <c r="D120" i="1"/>
  <c r="D65" i="1" l="1"/>
  <c r="D68" i="1" s="1"/>
  <c r="D77" i="1"/>
  <c r="D35" i="1"/>
  <c r="D70" i="1" l="1"/>
  <c r="D69" i="1"/>
  <c r="D71" i="1"/>
  <c r="D72" i="1"/>
  <c r="D67" i="1"/>
  <c r="D83" i="1"/>
  <c r="D82" i="1"/>
  <c r="D81" i="1"/>
  <c r="D80" i="1"/>
  <c r="D79" i="1"/>
  <c r="D41" i="1"/>
  <c r="D44" i="1"/>
  <c r="D42" i="1"/>
  <c r="D43" i="1"/>
  <c r="D40" i="1"/>
  <c r="D39" i="1"/>
  <c r="D38" i="1"/>
  <c r="D37" i="1"/>
  <c r="D85" i="1" l="1"/>
  <c r="D94" i="1" s="1"/>
  <c r="D96" i="1" s="1"/>
  <c r="D123" i="1" s="1"/>
  <c r="D73" i="1"/>
  <c r="D122" i="1" s="1"/>
  <c r="D45" i="1"/>
  <c r="D60" i="1" s="1"/>
  <c r="D62" i="1" s="1"/>
  <c r="D121" i="1" s="1"/>
  <c r="D125" i="1" l="1"/>
  <c r="D106" i="1"/>
  <c r="D108" i="1" s="1"/>
  <c r="D109" i="1" l="1"/>
  <c r="D115" i="1" s="1"/>
  <c r="D113" i="1" l="1"/>
  <c r="D111" i="1"/>
  <c r="D112" i="1"/>
  <c r="D116" i="1" l="1"/>
  <c r="D126" i="1" s="1"/>
  <c r="D127" i="1" s="1"/>
  <c r="D129" i="1" s="1"/>
  <c r="D131" i="1" l="1"/>
  <c r="C4" i="2" s="1"/>
</calcChain>
</file>

<file path=xl/sharedStrings.xml><?xml version="1.0" encoding="utf-8"?>
<sst xmlns="http://schemas.openxmlformats.org/spreadsheetml/2006/main" count="207" uniqueCount="122">
  <si>
    <t>DISCRIMINAÇÃO DOS SERVIÇOS (DADOS REFERENTES À CONTRATAÇÃO)</t>
  </si>
  <si>
    <t>Local da prestação dos serviços:</t>
  </si>
  <si>
    <t>Município de Chopinzinho-PR</t>
  </si>
  <si>
    <t>Ano do Acordo, Convenção ou Dissídio Coletivo e Sindicato</t>
  </si>
  <si>
    <t>Número de meses de execução contratual</t>
  </si>
  <si>
    <t>IDENTIFICAÇÃO DO SERVIÇO</t>
  </si>
  <si>
    <t>Tipo de serviço</t>
  </si>
  <si>
    <t>Serviço de asseio e conservação</t>
  </si>
  <si>
    <t>Unidade de medida</t>
  </si>
  <si>
    <t>Mensal</t>
  </si>
  <si>
    <t>DADOS COMPLEMENTARES PARA COMPOSIÇÃO DOS CUSTOS REFERENTE À MÃO DE OBRA</t>
  </si>
  <si>
    <t>Salário Normativo da Categoria Profissional:</t>
  </si>
  <si>
    <t>Categoria profissional (vinculada a execução contratual)</t>
  </si>
  <si>
    <t>Data Base da Categoria</t>
  </si>
  <si>
    <t>Código Brasileiro de Ocupações - CBO</t>
  </si>
  <si>
    <t>Módulo 1 - Composição da Remuneração</t>
  </si>
  <si>
    <t>Composição da Remuneração</t>
  </si>
  <si>
    <t>Percentual (%)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</si>
  <si>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</si>
  <si>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</si>
  <si>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</si>
  <si>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</si>
  <si>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</si>
  <si>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</si>
  <si>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</si>
  <si>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</si>
  <si>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</si>
  <si>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</si>
  <si>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</si>
  <si>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</si>
  <si>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</si>
  <si>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</si>
  <si>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</si>
  <si>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</si>
  <si>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</si>
  <si>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Adicional de Férias</t>
  </si>
  <si>
    <t>Submódulo 2.2 - Encargos Previdenciários (GPS), Fundo de Garantia por Tempo de Serviço (FGTS) e outras contribuições.</t>
  </si>
  <si>
    <t>Base de Cálculo: Módulo 1 + Submódulo 2.1</t>
  </si>
  <si>
    <t>2.2</t>
  </si>
  <si>
    <t>GPS, FGTS e outras contribuições</t>
  </si>
  <si>
    <t>INSS</t>
  </si>
  <si>
    <t>Salário Educação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</si>
  <si>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</si>
  <si>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</si>
  <si>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</si>
  <si>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</si>
  <si>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</si>
  <si>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</si>
  <si>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</si>
  <si>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</si>
  <si>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</si>
  <si>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</si>
  <si>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</si>
  <si>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</si>
  <si>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Seguro de Vida</t>
  </si>
  <si>
    <t>Quadro-Resumo do Módulo 2 - Encargos e Benefícios anuais, mensais e diários</t>
  </si>
  <si>
    <t>Encargos e Benefícios Anuais, Mensais e Diários</t>
  </si>
  <si>
    <t>Módulo 3 - Provisão para Rescisão</t>
  </si>
  <si>
    <t>Base de Cálculo: MOD 1+ SUBMOD 2.1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</si>
  <si>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</si>
  <si>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</si>
  <si>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</si>
  <si>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</si>
  <si>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</si>
  <si>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</si>
  <si>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</si>
  <si>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</si>
  <si>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</si>
  <si>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Base de Cálculo: (MÓDULO 1 + MÓDULO 2.1)</t>
  </si>
  <si>
    <t>4.1</t>
  </si>
  <si>
    <t>Ausências Legais</t>
  </si>
  <si>
    <t>Férias e Adicional de férias</t>
  </si>
  <si>
    <t>Licença-Paternidade</t>
  </si>
  <si>
    <t>Ausência por acidente de trabalho</t>
  </si>
  <si>
    <t>Afastamento Maternidade</t>
  </si>
  <si>
    <t>Outros (especificar)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</si>
  <si>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</si>
  <si>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</si>
  <si>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</si>
  <si>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</si>
  <si>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</si>
  <si>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</si>
  <si>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Total Módulo 4</t>
  </si>
  <si>
    <t>Módulo 5 - Insumos Diversos</t>
  </si>
  <si>
    <t>Insumos Diversos</t>
  </si>
  <si>
    <t xml:space="preserve">Uniformes e EPIs                                                              </t>
  </si>
  <si>
    <t>Custos admissionais e demissionais</t>
  </si>
  <si>
    <t xml:space="preserve"> Total Módulo 5</t>
  </si>
  <si>
    <t>Módulo 6 - Custos Indiretos, Tributos e Lucro</t>
  </si>
  <si>
    <t>Custo direto: Somatório dos Módulos 1+2+3+4+5</t>
  </si>
  <si>
    <t>Custos Indiretos, Tributos e Lucro</t>
  </si>
  <si>
    <t>Custos Indiretos</t>
  </si>
  <si>
    <t>Lucro</t>
  </si>
  <si>
    <t>Tributos</t>
  </si>
  <si>
    <t>C.1. COFINS</t>
  </si>
  <si>
    <t>C.2. PIS</t>
  </si>
  <si>
    <t>C.3. ISS</t>
  </si>
  <si>
    <t>TOTAL TRIBUTOS FEDERAIS E MUNICIPAIS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</si>
  <si>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</si>
  <si>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</si>
  <si>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</si>
  <si>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</si>
  <si>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</si>
  <si>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Qtde de Empregados</t>
  </si>
  <si>
    <t>Valor total mensal</t>
  </si>
  <si>
    <t>Valot total no período</t>
  </si>
  <si>
    <t>Cargo</t>
  </si>
  <si>
    <t>Qtde Func.</t>
  </si>
  <si>
    <t>V.Global no Período</t>
  </si>
  <si>
    <t>Quadro Resumo</t>
  </si>
  <si>
    <t>Salário-Base - 44h semanal</t>
  </si>
  <si>
    <t>Hora Extra (Previsão de 40h mensais)</t>
  </si>
  <si>
    <t>SAT: 3%                                     FAP: 2%</t>
  </si>
  <si>
    <t>Custo Indireto</t>
  </si>
  <si>
    <t>Rasteleiro/Rodista/Ajudante de Produção</t>
  </si>
  <si>
    <t xml:space="preserve"> Cesta Básica</t>
  </si>
  <si>
    <t>Vale Refeição</t>
  </si>
  <si>
    <t>PPR-Programa de Participação nos Resultados</t>
  </si>
  <si>
    <t>Outros( Especificar)</t>
  </si>
  <si>
    <t>7152-05</t>
  </si>
  <si>
    <t>DSR Hora Extra</t>
  </si>
  <si>
    <t>Jardineiro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</si>
</sst>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10" fontId="3" fillId="0" borderId="24" xfId="3" applyNumberFormat="1" applyFont="1" applyFill="1" applyBorder="1" applyAlignment="1">
      <alignment horizontal="center" vertical="center" wrapText="1"/>
    </xf>
    <xf numFmtId="44" fontId="3" fillId="0" borderId="25" xfId="2" applyFont="1" applyFill="1" applyBorder="1" applyAlignment="1">
      <alignment horizontal="center" vertical="center" wrapText="1"/>
    </xf>
    <xf numFmtId="10" fontId="3" fillId="0" borderId="24" xfId="3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10" fontId="2" fillId="0" borderId="30" xfId="0" applyNumberFormat="1" applyFont="1" applyBorder="1" applyAlignment="1">
      <alignment horizontal="center" vertical="center" wrapText="1"/>
    </xf>
    <xf numFmtId="44" fontId="6" fillId="0" borderId="30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10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0" fontId="3" fillId="0" borderId="35" xfId="0" applyFont="1" applyBorder="1"/>
    <xf numFmtId="44" fontId="2" fillId="0" borderId="36" xfId="0" applyNumberFormat="1" applyFont="1" applyBorder="1"/>
    <xf numFmtId="0" fontId="2" fillId="0" borderId="3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10" fontId="3" fillId="0" borderId="30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10" fontId="3" fillId="0" borderId="30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0" fontId="3" fillId="0" borderId="30" xfId="3" applyNumberFormat="1" applyFont="1" applyFill="1" applyBorder="1" applyAlignment="1">
      <alignment horizontal="center" vertical="center" wrapText="1"/>
    </xf>
    <xf numFmtId="10" fontId="2" fillId="0" borderId="3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9" xfId="0" applyFont="1" applyBorder="1"/>
    <xf numFmtId="0" fontId="3" fillId="0" borderId="30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/>
    </xf>
    <xf numFmtId="0" fontId="3" fillId="0" borderId="30" xfId="0" applyFont="1" applyBorder="1" applyAlignment="1">
      <alignment horizontal="justify" vertical="top"/>
    </xf>
    <xf numFmtId="0" fontId="3" fillId="0" borderId="39" xfId="0" applyFont="1" applyBorder="1" applyAlignment="1">
      <alignment vertical="center"/>
    </xf>
    <xf numFmtId="44" fontId="2" fillId="0" borderId="22" xfId="0" applyNumberFormat="1" applyFont="1" applyBorder="1"/>
    <xf numFmtId="0" fontId="3" fillId="0" borderId="30" xfId="0" applyFont="1" applyBorder="1" applyAlignment="1">
      <alignment horizontal="center" vertical="center" wrapText="1"/>
    </xf>
    <xf numFmtId="10" fontId="3" fillId="0" borderId="26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vertical="center" wrapText="1"/>
    </xf>
    <xf numFmtId="9" fontId="2" fillId="0" borderId="30" xfId="3" applyFont="1" applyFill="1" applyBorder="1" applyAlignment="1">
      <alignment horizontal="center" vertical="center" wrapText="1"/>
    </xf>
    <xf numFmtId="165" fontId="3" fillId="0" borderId="30" xfId="1" applyNumberFormat="1" applyFont="1" applyFill="1" applyBorder="1" applyAlignment="1">
      <alignment vertical="center" wrapText="1"/>
    </xf>
    <xf numFmtId="164" fontId="2" fillId="0" borderId="30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5" fillId="0" borderId="24" xfId="0" applyFont="1" applyBorder="1"/>
    <xf numFmtId="0" fontId="5" fillId="5" borderId="24" xfId="0" applyFont="1" applyFill="1" applyBorder="1"/>
    <xf numFmtId="44" fontId="5" fillId="5" borderId="24" xfId="2" applyFont="1" applyFill="1" applyBorder="1"/>
    <xf numFmtId="0" fontId="3" fillId="0" borderId="28" xfId="0" applyFont="1" applyBorder="1" applyAlignment="1">
      <alignment vertical="center"/>
    </xf>
    <xf numFmtId="10" fontId="3" fillId="0" borderId="28" xfId="3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4" borderId="24" xfId="0" applyFont="1" applyFill="1" applyBorder="1"/>
    <xf numFmtId="44" fontId="9" fillId="0" borderId="30" xfId="2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/>
    </xf>
    <xf numFmtId="10" fontId="3" fillId="0" borderId="21" xfId="3" applyNumberFormat="1" applyFont="1" applyFill="1" applyBorder="1" applyAlignment="1">
      <alignment horizontal="center" vertical="center" wrapText="1"/>
    </xf>
    <xf numFmtId="44" fontId="3" fillId="0" borderId="22" xfId="2" applyFont="1" applyFill="1" applyBorder="1" applyAlignment="1">
      <alignment horizontal="center" vertical="center" wrapText="1"/>
    </xf>
    <xf numFmtId="10" fontId="3" fillId="0" borderId="42" xfId="3" applyNumberFormat="1" applyFont="1" applyFill="1" applyBorder="1" applyAlignment="1">
      <alignment horizontal="center" vertical="center" wrapText="1"/>
    </xf>
    <xf numFmtId="44" fontId="3" fillId="0" borderId="30" xfId="2" applyFont="1" applyFill="1" applyBorder="1" applyAlignment="1">
      <alignment horizontal="center" vertical="center" wrapText="1"/>
    </xf>
    <xf numFmtId="44" fontId="3" fillId="0" borderId="29" xfId="2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4" fontId="4" fillId="0" borderId="24" xfId="0" applyNumberFormat="1" applyFont="1" applyBorder="1" applyAlignment="1">
      <alignment horizontal="left"/>
    </xf>
    <xf numFmtId="14" fontId="4" fillId="0" borderId="25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4" fontId="3" fillId="0" borderId="18" xfId="2" applyFont="1" applyBorder="1" applyAlignment="1">
      <alignment horizontal="left"/>
    </xf>
    <xf numFmtId="44" fontId="3" fillId="0" borderId="19" xfId="2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8" fillId="3" borderId="24" xfId="0" applyFont="1" applyFill="1" applyBorder="1" applyAlignment="1">
      <alignment horizontal="center"/>
    </xf>
    <xf numFmtId="164" fontId="3" fillId="0" borderId="30" xfId="0" applyNumberFormat="1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683B-9FA1-4001-AECB-46D4E96A5DE7}">
  <dimension ref="A1:N131"/>
  <sheetViews>
    <sheetView topLeftCell="A100" zoomScale="80" zoomScaleNormal="80" workbookViewId="0">
      <selection activeCell="H116" sqref="H116"/>
    </sheetView>
  </sheetViews>
  <sheetFormatPr defaultRowHeight="15" x14ac:dyDescent="0.25"/>
  <cols>
    <col min="1" max="1" width="25.5703125" customWidth="1"/>
    <col min="2" max="2" width="62.42578125" customWidth="1"/>
    <col min="3" max="3" width="20.85546875" customWidth="1"/>
    <col min="4" max="4" width="41.28515625" customWidth="1"/>
  </cols>
  <sheetData>
    <row r="1" spans="1:14" ht="16.5" thickBot="1" x14ac:dyDescent="0.3">
      <c r="A1" s="114" t="s">
        <v>0</v>
      </c>
      <c r="B1" s="115"/>
      <c r="C1" s="115"/>
      <c r="D1" s="116"/>
      <c r="E1" s="127"/>
      <c r="F1" s="128"/>
      <c r="G1" s="128"/>
      <c r="H1" s="128"/>
      <c r="I1" s="128"/>
      <c r="J1" s="128"/>
    </row>
    <row r="2" spans="1:14" ht="15.75" x14ac:dyDescent="0.25">
      <c r="A2" s="129" t="s">
        <v>1</v>
      </c>
      <c r="B2" s="130"/>
      <c r="C2" s="131" t="s">
        <v>2</v>
      </c>
      <c r="D2" s="132"/>
      <c r="E2" s="127"/>
      <c r="F2" s="128"/>
      <c r="G2" s="128"/>
      <c r="H2" s="128"/>
      <c r="I2" s="128"/>
      <c r="J2" s="128"/>
    </row>
    <row r="3" spans="1:14" ht="15.75" x14ac:dyDescent="0.25">
      <c r="A3" s="133" t="s">
        <v>3</v>
      </c>
      <c r="B3" s="134"/>
      <c r="C3" s="135"/>
      <c r="D3" s="136"/>
    </row>
    <row r="4" spans="1:14" ht="16.5" thickBot="1" x14ac:dyDescent="0.3">
      <c r="A4" s="137" t="s">
        <v>4</v>
      </c>
      <c r="B4" s="138"/>
      <c r="C4" s="139">
        <v>12</v>
      </c>
      <c r="D4" s="140"/>
    </row>
    <row r="5" spans="1:14" ht="16.5" thickBot="1" x14ac:dyDescent="0.3">
      <c r="A5" s="1"/>
      <c r="B5" s="1"/>
      <c r="C5" s="1"/>
      <c r="D5" s="1"/>
    </row>
    <row r="6" spans="1:14" ht="16.5" thickBot="1" x14ac:dyDescent="0.3">
      <c r="A6" s="114" t="s">
        <v>5</v>
      </c>
      <c r="B6" s="115"/>
      <c r="C6" s="115"/>
      <c r="D6" s="116"/>
    </row>
    <row r="7" spans="1:14" ht="15.75" x14ac:dyDescent="0.25">
      <c r="A7" s="117" t="s">
        <v>6</v>
      </c>
      <c r="B7" s="118"/>
      <c r="C7" s="141" t="s">
        <v>7</v>
      </c>
      <c r="D7" s="142"/>
    </row>
    <row r="8" spans="1:14" ht="16.5" thickBot="1" x14ac:dyDescent="0.3">
      <c r="A8" s="102" t="s">
        <v>8</v>
      </c>
      <c r="B8" s="103"/>
      <c r="C8" s="125" t="s">
        <v>9</v>
      </c>
      <c r="D8" s="126"/>
    </row>
    <row r="9" spans="1:14" ht="16.5" thickBot="1" x14ac:dyDescent="0.3">
      <c r="A9" s="1"/>
      <c r="B9" s="1"/>
      <c r="C9" s="1"/>
      <c r="D9" s="1"/>
    </row>
    <row r="10" spans="1:14" ht="16.5" thickBot="1" x14ac:dyDescent="0.3">
      <c r="A10" s="114" t="s">
        <v>10</v>
      </c>
      <c r="B10" s="115"/>
      <c r="C10" s="115"/>
      <c r="D10" s="116"/>
    </row>
    <row r="11" spans="1:14" ht="15.75" x14ac:dyDescent="0.25">
      <c r="A11" s="117" t="s">
        <v>11</v>
      </c>
      <c r="B11" s="118"/>
      <c r="C11" s="119"/>
      <c r="D11" s="120"/>
      <c r="E11" s="121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ht="15.75" x14ac:dyDescent="0.25">
      <c r="A12" s="98" t="s">
        <v>12</v>
      </c>
      <c r="B12" s="99"/>
      <c r="C12" s="123" t="s">
        <v>114</v>
      </c>
      <c r="D12" s="124"/>
    </row>
    <row r="13" spans="1:14" ht="15.75" x14ac:dyDescent="0.25">
      <c r="A13" s="98" t="s">
        <v>13</v>
      </c>
      <c r="B13" s="99"/>
      <c r="C13" s="100">
        <v>46054</v>
      </c>
      <c r="D13" s="101"/>
    </row>
    <row r="14" spans="1:14" ht="16.5" thickBot="1" x14ac:dyDescent="0.3">
      <c r="A14" s="102" t="s">
        <v>14</v>
      </c>
      <c r="B14" s="103"/>
      <c r="C14" s="104" t="s">
        <v>119</v>
      </c>
      <c r="D14" s="105"/>
    </row>
    <row r="15" spans="1:14" ht="16.5" thickBot="1" x14ac:dyDescent="0.3">
      <c r="A15" s="1"/>
      <c r="B15" s="1"/>
      <c r="C15" s="1"/>
      <c r="D15" s="1"/>
    </row>
    <row r="16" spans="1:14" ht="16.5" thickBot="1" x14ac:dyDescent="0.3">
      <c r="A16" s="106" t="s">
        <v>15</v>
      </c>
      <c r="B16" s="107"/>
      <c r="C16" s="107"/>
      <c r="D16" s="108"/>
    </row>
    <row r="17" spans="1:7" ht="16.5" thickBot="1" x14ac:dyDescent="0.3">
      <c r="A17" s="3">
        <v>1</v>
      </c>
      <c r="B17" s="2" t="s">
        <v>16</v>
      </c>
      <c r="C17" s="4" t="s">
        <v>17</v>
      </c>
      <c r="D17" s="4" t="s">
        <v>18</v>
      </c>
    </row>
    <row r="18" spans="1:7" ht="15.75" x14ac:dyDescent="0.25">
      <c r="A18" s="15" t="s">
        <v>19</v>
      </c>
      <c r="B18" s="57" t="s">
        <v>110</v>
      </c>
      <c r="C18" s="58">
        <v>1</v>
      </c>
      <c r="D18" s="68"/>
    </row>
    <row r="19" spans="1:7" ht="15.75" x14ac:dyDescent="0.25">
      <c r="A19" s="5" t="s">
        <v>20</v>
      </c>
      <c r="B19" s="6" t="s">
        <v>21</v>
      </c>
      <c r="C19" s="7"/>
      <c r="D19" s="8"/>
    </row>
    <row r="20" spans="1:7" ht="15.75" x14ac:dyDescent="0.25">
      <c r="A20" s="5" t="s">
        <v>22</v>
      </c>
      <c r="B20" s="6" t="s">
        <v>23</v>
      </c>
      <c r="C20" s="7"/>
      <c r="D20" s="8"/>
    </row>
    <row r="21" spans="1:7" ht="15.75" x14ac:dyDescent="0.25">
      <c r="A21" s="5" t="s">
        <v>24</v>
      </c>
      <c r="B21" s="6" t="s">
        <v>25</v>
      </c>
      <c r="C21" s="9"/>
      <c r="D21" s="8"/>
    </row>
    <row r="22" spans="1:7" ht="15.75" x14ac:dyDescent="0.25">
      <c r="A22" s="5" t="s">
        <v>26</v>
      </c>
      <c r="B22" s="6" t="s">
        <v>27</v>
      </c>
      <c r="C22" s="9"/>
      <c r="D22" s="8"/>
    </row>
    <row r="23" spans="1:7" ht="16.5" thickBot="1" x14ac:dyDescent="0.3">
      <c r="A23" s="10" t="s">
        <v>28</v>
      </c>
      <c r="B23" s="11" t="s">
        <v>111</v>
      </c>
      <c r="C23" s="64">
        <v>0.5</v>
      </c>
      <c r="D23" s="65"/>
      <c r="E23" s="59"/>
      <c r="F23" s="59"/>
      <c r="G23" s="59"/>
    </row>
    <row r="24" spans="1:7" ht="16.5" thickBot="1" x14ac:dyDescent="0.3">
      <c r="A24" s="34" t="s">
        <v>45</v>
      </c>
      <c r="B24" s="63" t="s">
        <v>120</v>
      </c>
      <c r="C24" s="66"/>
      <c r="D24" s="67"/>
      <c r="E24" s="59"/>
      <c r="F24" s="59"/>
      <c r="G24" s="59"/>
    </row>
    <row r="25" spans="1:7" ht="16.5" thickBot="1" x14ac:dyDescent="0.3">
      <c r="A25" s="72" t="s">
        <v>29</v>
      </c>
      <c r="B25" s="73"/>
      <c r="C25" s="12">
        <f>SUM(C18:C23)</f>
        <v>1.5</v>
      </c>
      <c r="D25" s="13">
        <f>SUM(D18:D24)</f>
        <v>0</v>
      </c>
    </row>
    <row r="26" spans="1:7" ht="16.5" thickBot="1" x14ac:dyDescent="0.3">
      <c r="A26" s="1"/>
      <c r="B26" s="1"/>
      <c r="C26" s="1"/>
      <c r="D26" s="1"/>
    </row>
    <row r="27" spans="1:7" ht="16.5" thickBot="1" x14ac:dyDescent="0.3">
      <c r="A27" s="74" t="s">
        <v>30</v>
      </c>
      <c r="B27" s="75"/>
      <c r="C27" s="75"/>
      <c r="D27" s="76"/>
    </row>
    <row r="28" spans="1:7" ht="16.5" thickBot="1" x14ac:dyDescent="0.3">
      <c r="A28" s="74" t="s">
        <v>31</v>
      </c>
      <c r="B28" s="75"/>
      <c r="C28" s="75"/>
      <c r="D28" s="76"/>
    </row>
    <row r="29" spans="1:7" ht="16.5" thickBot="1" x14ac:dyDescent="0.3">
      <c r="A29" s="3" t="s">
        <v>32</v>
      </c>
      <c r="B29" s="14" t="s">
        <v>33</v>
      </c>
      <c r="C29" s="4" t="s">
        <v>17</v>
      </c>
      <c r="D29" s="4" t="s">
        <v>18</v>
      </c>
    </row>
    <row r="30" spans="1:7" ht="15.75" x14ac:dyDescent="0.25">
      <c r="A30" s="15" t="s">
        <v>19</v>
      </c>
      <c r="B30" s="16" t="s">
        <v>34</v>
      </c>
      <c r="C30" s="17">
        <f>1/12</f>
        <v>8.3333333333333329E-2</v>
      </c>
      <c r="D30" s="18">
        <f>C30*D25</f>
        <v>0</v>
      </c>
    </row>
    <row r="31" spans="1:7" ht="16.5" thickBot="1" x14ac:dyDescent="0.3">
      <c r="A31" s="10" t="s">
        <v>20</v>
      </c>
      <c r="B31" s="11" t="s">
        <v>35</v>
      </c>
      <c r="C31" s="19">
        <v>0.1111</v>
      </c>
      <c r="D31" s="20">
        <f>C31*D25</f>
        <v>0</v>
      </c>
    </row>
    <row r="32" spans="1:7" ht="16.5" thickBot="1" x14ac:dyDescent="0.3">
      <c r="A32" s="72" t="s">
        <v>29</v>
      </c>
      <c r="B32" s="73"/>
      <c r="C32" s="12">
        <f>SUM(C30:C31)</f>
        <v>0.19443333333333335</v>
      </c>
      <c r="D32" s="21">
        <f>SUM(D30:D31)</f>
        <v>0</v>
      </c>
    </row>
    <row r="33" spans="1:4" ht="16.5" thickBot="1" x14ac:dyDescent="0.3">
      <c r="A33" s="1"/>
      <c r="B33" s="1"/>
      <c r="C33" s="1"/>
      <c r="D33" s="1"/>
    </row>
    <row r="34" spans="1:4" ht="16.5" thickBot="1" x14ac:dyDescent="0.3">
      <c r="A34" s="109" t="s">
        <v>36</v>
      </c>
      <c r="B34" s="110"/>
      <c r="C34" s="110"/>
      <c r="D34" s="111"/>
    </row>
    <row r="35" spans="1:4" ht="16.5" thickBot="1" x14ac:dyDescent="0.3">
      <c r="A35" s="112" t="s">
        <v>37</v>
      </c>
      <c r="B35" s="113"/>
      <c r="C35" s="22"/>
      <c r="D35" s="23">
        <f>D25+D32</f>
        <v>0</v>
      </c>
    </row>
    <row r="36" spans="1:4" ht="16.5" thickBot="1" x14ac:dyDescent="0.3">
      <c r="A36" s="24" t="s">
        <v>38</v>
      </c>
      <c r="B36" s="51" t="s">
        <v>39</v>
      </c>
      <c r="C36" s="25" t="s">
        <v>17</v>
      </c>
      <c r="D36" s="25" t="s">
        <v>18</v>
      </c>
    </row>
    <row r="37" spans="1:4" ht="16.5" thickBot="1" x14ac:dyDescent="0.3">
      <c r="A37" s="26" t="s">
        <v>19</v>
      </c>
      <c r="B37" s="27" t="s">
        <v>40</v>
      </c>
      <c r="C37" s="28">
        <v>0.2</v>
      </c>
      <c r="D37" s="29">
        <f>C37*D35</f>
        <v>0</v>
      </c>
    </row>
    <row r="38" spans="1:4" ht="16.5" thickBot="1" x14ac:dyDescent="0.3">
      <c r="A38" s="26" t="s">
        <v>20</v>
      </c>
      <c r="B38" s="30" t="s">
        <v>41</v>
      </c>
      <c r="C38" s="28">
        <v>2.5000000000000001E-2</v>
      </c>
      <c r="D38" s="29">
        <f>C38*D35</f>
        <v>0</v>
      </c>
    </row>
    <row r="39" spans="1:4" ht="16.5" thickBot="1" x14ac:dyDescent="0.3">
      <c r="A39" s="26" t="s">
        <v>22</v>
      </c>
      <c r="B39" s="31" t="s">
        <v>112</v>
      </c>
      <c r="C39" s="28">
        <v>0.05</v>
      </c>
      <c r="D39" s="29">
        <f>C39*D35</f>
        <v>0</v>
      </c>
    </row>
    <row r="40" spans="1:4" ht="16.5" thickBot="1" x14ac:dyDescent="0.3">
      <c r="A40" s="26" t="s">
        <v>24</v>
      </c>
      <c r="B40" s="30" t="s">
        <v>42</v>
      </c>
      <c r="C40" s="28">
        <v>1.4999999999999999E-2</v>
      </c>
      <c r="D40" s="29">
        <f>C40*D35</f>
        <v>0</v>
      </c>
    </row>
    <row r="41" spans="1:4" ht="16.5" thickBot="1" x14ac:dyDescent="0.3">
      <c r="A41" s="26" t="s">
        <v>26</v>
      </c>
      <c r="B41" s="30" t="s">
        <v>43</v>
      </c>
      <c r="C41" s="28">
        <v>0.01</v>
      </c>
      <c r="D41" s="29">
        <f>C41*D35</f>
        <v>0</v>
      </c>
    </row>
    <row r="42" spans="1:4" ht="16.5" thickBot="1" x14ac:dyDescent="0.3">
      <c r="A42" s="26" t="s">
        <v>28</v>
      </c>
      <c r="B42" s="30" t="s">
        <v>44</v>
      </c>
      <c r="C42" s="32">
        <v>6.0000000000000001E-3</v>
      </c>
      <c r="D42" s="29">
        <f>C42*D35</f>
        <v>0</v>
      </c>
    </row>
    <row r="43" spans="1:4" ht="16.5" thickBot="1" x14ac:dyDescent="0.3">
      <c r="A43" s="26" t="s">
        <v>45</v>
      </c>
      <c r="B43" s="27" t="s">
        <v>46</v>
      </c>
      <c r="C43" s="28">
        <v>2E-3</v>
      </c>
      <c r="D43" s="29">
        <f>C43*D35</f>
        <v>0</v>
      </c>
    </row>
    <row r="44" spans="1:4" ht="16.5" thickBot="1" x14ac:dyDescent="0.3">
      <c r="A44" s="26" t="s">
        <v>47</v>
      </c>
      <c r="B44" s="27" t="s">
        <v>48</v>
      </c>
      <c r="C44" s="28">
        <v>0.08</v>
      </c>
      <c r="D44" s="29">
        <f>C44*D35</f>
        <v>0</v>
      </c>
    </row>
    <row r="45" spans="1:4" ht="16.5" thickBot="1" x14ac:dyDescent="0.3">
      <c r="A45" s="72" t="s">
        <v>49</v>
      </c>
      <c r="B45" s="73"/>
      <c r="C45" s="12">
        <f>C37+C38+C40+C41+C42+C43+C44+C39</f>
        <v>0.38800000000000001</v>
      </c>
      <c r="D45" s="33">
        <f>SUM(D37:D44)</f>
        <v>0</v>
      </c>
    </row>
    <row r="46" spans="1:4" ht="16.5" thickBot="1" x14ac:dyDescent="0.3">
      <c r="A46" s="1"/>
      <c r="B46" s="1"/>
      <c r="C46" s="1"/>
      <c r="D46" s="1"/>
    </row>
    <row r="47" spans="1:4" ht="16.5" thickBot="1" x14ac:dyDescent="0.3">
      <c r="A47" s="74" t="s">
        <v>50</v>
      </c>
      <c r="B47" s="75"/>
      <c r="C47" s="75"/>
      <c r="D47" s="76"/>
    </row>
    <row r="48" spans="1:4" ht="16.5" thickBot="1" x14ac:dyDescent="0.3">
      <c r="A48" s="3" t="s">
        <v>51</v>
      </c>
      <c r="B48" s="2" t="s">
        <v>52</v>
      </c>
      <c r="C48" s="4" t="s">
        <v>17</v>
      </c>
      <c r="D48" s="4" t="s">
        <v>18</v>
      </c>
    </row>
    <row r="49" spans="1:13" ht="16.5" thickBot="1" x14ac:dyDescent="0.3">
      <c r="A49" s="26" t="s">
        <v>19</v>
      </c>
      <c r="B49" s="27" t="s">
        <v>53</v>
      </c>
      <c r="C49" s="28"/>
      <c r="D49" s="29"/>
      <c r="E49" s="1"/>
      <c r="F49" s="1"/>
      <c r="G49" s="1"/>
      <c r="H49" s="1"/>
      <c r="I49" s="1"/>
      <c r="J49" s="1"/>
      <c r="K49" s="1"/>
      <c r="L49" s="1"/>
      <c r="M49" s="1"/>
    </row>
    <row r="50" spans="1:13" ht="16.5" thickBot="1" x14ac:dyDescent="0.3">
      <c r="A50" s="26" t="s">
        <v>20</v>
      </c>
      <c r="B50" s="30" t="s">
        <v>115</v>
      </c>
      <c r="C50" s="28"/>
      <c r="D50" s="144"/>
      <c r="E50" s="1"/>
    </row>
    <row r="51" spans="1:13" ht="16.5" thickBot="1" x14ac:dyDescent="0.3">
      <c r="A51" s="26" t="s">
        <v>22</v>
      </c>
      <c r="B51" s="30" t="s">
        <v>116</v>
      </c>
      <c r="C51" s="27"/>
      <c r="D51" s="144"/>
      <c r="E51" s="1"/>
      <c r="L51" s="1"/>
      <c r="M51" s="1"/>
    </row>
    <row r="52" spans="1:13" ht="16.5" thickBot="1" x14ac:dyDescent="0.3">
      <c r="A52" s="26" t="s">
        <v>24</v>
      </c>
      <c r="B52" s="30" t="s">
        <v>117</v>
      </c>
      <c r="C52" s="27"/>
      <c r="D52" s="144"/>
      <c r="E52" s="1"/>
      <c r="K52" s="1"/>
      <c r="L52" s="1"/>
      <c r="M52" s="1"/>
    </row>
    <row r="53" spans="1:13" ht="16.5" thickBot="1" x14ac:dyDescent="0.3">
      <c r="A53" s="26" t="s">
        <v>26</v>
      </c>
      <c r="B53" s="30" t="s">
        <v>54</v>
      </c>
      <c r="C53" s="27"/>
      <c r="D53" s="144"/>
      <c r="E53" s="1"/>
      <c r="I53" s="1"/>
      <c r="J53" s="1"/>
      <c r="K53" s="1"/>
      <c r="L53" s="1"/>
      <c r="M53" s="1"/>
    </row>
    <row r="54" spans="1:13" ht="16.5" thickBot="1" x14ac:dyDescent="0.3">
      <c r="A54" s="34" t="s">
        <v>28</v>
      </c>
      <c r="B54" s="30" t="s">
        <v>118</v>
      </c>
      <c r="C54" s="27"/>
      <c r="D54" s="29"/>
      <c r="E54" s="1"/>
      <c r="I54" s="1"/>
      <c r="J54" s="1"/>
      <c r="K54" s="1"/>
      <c r="L54" s="1"/>
      <c r="M54" s="1"/>
    </row>
    <row r="55" spans="1:13" ht="16.5" thickBot="1" x14ac:dyDescent="0.3">
      <c r="A55" s="72" t="s">
        <v>29</v>
      </c>
      <c r="B55" s="73"/>
      <c r="C55" s="12">
        <f>SUM(C49:C53)</f>
        <v>0</v>
      </c>
      <c r="D55" s="33">
        <f>SUM(D49:D54)</f>
        <v>0</v>
      </c>
      <c r="E55" s="1"/>
    </row>
    <row r="56" spans="1:13" ht="16.5" thickBot="1" x14ac:dyDescent="0.3">
      <c r="A56" s="1"/>
      <c r="B56" s="1"/>
      <c r="C56" s="1"/>
      <c r="D56" s="1"/>
    </row>
    <row r="57" spans="1:13" ht="16.5" thickBot="1" x14ac:dyDescent="0.3">
      <c r="A57" s="74" t="s">
        <v>55</v>
      </c>
      <c r="B57" s="75"/>
      <c r="C57" s="75"/>
      <c r="D57" s="76"/>
    </row>
    <row r="58" spans="1:13" ht="16.5" thickBot="1" x14ac:dyDescent="0.3">
      <c r="A58" s="3">
        <v>2</v>
      </c>
      <c r="B58" s="2" t="s">
        <v>56</v>
      </c>
      <c r="C58" s="4" t="s">
        <v>17</v>
      </c>
      <c r="D58" s="4" t="s">
        <v>18</v>
      </c>
    </row>
    <row r="59" spans="1:13" ht="16.5" thickBot="1" x14ac:dyDescent="0.3">
      <c r="A59" s="26" t="s">
        <v>32</v>
      </c>
      <c r="B59" s="30" t="s">
        <v>33</v>
      </c>
      <c r="C59" s="28">
        <f>C32</f>
        <v>0.19443333333333335</v>
      </c>
      <c r="D59" s="29">
        <f>D32</f>
        <v>0</v>
      </c>
    </row>
    <row r="60" spans="1:13" ht="16.5" thickBot="1" x14ac:dyDescent="0.3">
      <c r="A60" s="26" t="s">
        <v>38</v>
      </c>
      <c r="B60" s="30" t="s">
        <v>39</v>
      </c>
      <c r="C60" s="28">
        <f>C45</f>
        <v>0.38800000000000001</v>
      </c>
      <c r="D60" s="29">
        <f>D45</f>
        <v>0</v>
      </c>
    </row>
    <row r="61" spans="1:13" ht="16.5" thickBot="1" x14ac:dyDescent="0.3">
      <c r="A61" s="26" t="s">
        <v>51</v>
      </c>
      <c r="B61" s="30" t="s">
        <v>52</v>
      </c>
      <c r="C61" s="35">
        <f>C55</f>
        <v>0</v>
      </c>
      <c r="D61" s="29">
        <f>D55</f>
        <v>0</v>
      </c>
    </row>
    <row r="62" spans="1:13" ht="16.5" thickBot="1" x14ac:dyDescent="0.3">
      <c r="A62" s="72" t="s">
        <v>29</v>
      </c>
      <c r="B62" s="73"/>
      <c r="C62" s="36">
        <f>SUM(C59:C61)</f>
        <v>0.58243333333333336</v>
      </c>
      <c r="D62" s="33">
        <f>SUM(D59:D61)</f>
        <v>0</v>
      </c>
    </row>
    <row r="63" spans="1:13" ht="16.5" thickBot="1" x14ac:dyDescent="0.3">
      <c r="A63" s="37"/>
      <c r="B63" s="1"/>
      <c r="C63" s="1"/>
      <c r="D63" s="1"/>
    </row>
    <row r="64" spans="1:13" ht="16.5" thickBot="1" x14ac:dyDescent="0.3">
      <c r="A64" s="74" t="s">
        <v>57</v>
      </c>
      <c r="B64" s="75"/>
      <c r="C64" s="75"/>
      <c r="D64" s="76"/>
    </row>
    <row r="65" spans="1:5" ht="16.5" thickBot="1" x14ac:dyDescent="0.3">
      <c r="A65" s="38" t="s">
        <v>58</v>
      </c>
      <c r="B65" s="22"/>
      <c r="C65" s="22"/>
      <c r="D65" s="23">
        <f>D25+D32</f>
        <v>0</v>
      </c>
    </row>
    <row r="66" spans="1:5" ht="16.5" thickBot="1" x14ac:dyDescent="0.3">
      <c r="A66" s="24">
        <v>3</v>
      </c>
      <c r="B66" s="52" t="s">
        <v>59</v>
      </c>
      <c r="C66" s="25" t="s">
        <v>17</v>
      </c>
      <c r="D66" s="25" t="s">
        <v>18</v>
      </c>
    </row>
    <row r="67" spans="1:5" ht="16.5" thickBot="1" x14ac:dyDescent="0.3">
      <c r="A67" s="26" t="s">
        <v>19</v>
      </c>
      <c r="B67" s="39" t="s">
        <v>60</v>
      </c>
      <c r="C67" s="28">
        <v>4.1999999999999997E-3</v>
      </c>
      <c r="D67" s="29">
        <f>C67*D65</f>
        <v>0</v>
      </c>
      <c r="E67" s="1"/>
    </row>
    <row r="68" spans="1:5" ht="16.5" thickBot="1" x14ac:dyDescent="0.3">
      <c r="A68" s="26" t="s">
        <v>20</v>
      </c>
      <c r="B68" s="40" t="s">
        <v>61</v>
      </c>
      <c r="C68" s="28">
        <v>2.9999999999999997E-4</v>
      </c>
      <c r="D68" s="29">
        <f>C68*D65</f>
        <v>0</v>
      </c>
    </row>
    <row r="69" spans="1:5" ht="32.25" thickBot="1" x14ac:dyDescent="0.3">
      <c r="A69" s="26" t="s">
        <v>22</v>
      </c>
      <c r="B69" s="39" t="s">
        <v>62</v>
      </c>
      <c r="C69" s="28">
        <v>1.4999999999999999E-4</v>
      </c>
      <c r="D69" s="29">
        <f>C69*D65</f>
        <v>0</v>
      </c>
    </row>
    <row r="70" spans="1:5" ht="16.5" thickBot="1" x14ac:dyDescent="0.3">
      <c r="A70" s="26" t="s">
        <v>24</v>
      </c>
      <c r="B70" s="31" t="s">
        <v>63</v>
      </c>
      <c r="C70" s="28">
        <v>1.9400000000000001E-2</v>
      </c>
      <c r="D70" s="29">
        <f>C70*D65</f>
        <v>0</v>
      </c>
      <c r="E70" s="1"/>
    </row>
    <row r="71" spans="1:5" ht="32.25" thickBot="1" x14ac:dyDescent="0.3">
      <c r="A71" s="26" t="s">
        <v>26</v>
      </c>
      <c r="B71" s="41" t="s">
        <v>64</v>
      </c>
      <c r="C71" s="28">
        <v>7.7000000000000002E-3</v>
      </c>
      <c r="D71" s="29">
        <f>C71*D65</f>
        <v>0</v>
      </c>
    </row>
    <row r="72" spans="1:5" ht="32.25" thickBot="1" x14ac:dyDescent="0.3">
      <c r="A72" s="26" t="s">
        <v>28</v>
      </c>
      <c r="B72" s="40" t="s">
        <v>65</v>
      </c>
      <c r="C72" s="28">
        <v>8.0000000000000004E-4</v>
      </c>
      <c r="D72" s="29">
        <f>C72*D65</f>
        <v>0</v>
      </c>
    </row>
    <row r="73" spans="1:5" ht="16.5" thickBot="1" x14ac:dyDescent="0.3">
      <c r="A73" s="72" t="s">
        <v>29</v>
      </c>
      <c r="B73" s="73"/>
      <c r="C73" s="12">
        <f>SUM(C67:C72)</f>
        <v>3.2550000000000003E-2</v>
      </c>
      <c r="D73" s="33">
        <f>SUM(D67:D72)</f>
        <v>0</v>
      </c>
    </row>
    <row r="74" spans="1:5" ht="16.5" thickBot="1" x14ac:dyDescent="0.3">
      <c r="A74" s="1"/>
      <c r="B74" s="1"/>
      <c r="C74" s="1"/>
      <c r="D74" s="1"/>
    </row>
    <row r="75" spans="1:5" ht="16.5" thickBot="1" x14ac:dyDescent="0.3">
      <c r="A75" s="74" t="s">
        <v>66</v>
      </c>
      <c r="B75" s="75"/>
      <c r="C75" s="75"/>
      <c r="D75" s="76"/>
    </row>
    <row r="76" spans="1:5" ht="16.5" thickBot="1" x14ac:dyDescent="0.3">
      <c r="A76" s="95" t="s">
        <v>67</v>
      </c>
      <c r="B76" s="96"/>
      <c r="C76" s="96"/>
      <c r="D76" s="97"/>
    </row>
    <row r="77" spans="1:5" ht="16.5" thickBot="1" x14ac:dyDescent="0.3">
      <c r="A77" s="42" t="s">
        <v>68</v>
      </c>
      <c r="B77" s="22"/>
      <c r="C77" s="22"/>
      <c r="D77" s="23">
        <f>D25+D32</f>
        <v>0</v>
      </c>
    </row>
    <row r="78" spans="1:5" ht="16.5" thickBot="1" x14ac:dyDescent="0.3">
      <c r="A78" s="24" t="s">
        <v>69</v>
      </c>
      <c r="B78" s="52" t="s">
        <v>70</v>
      </c>
      <c r="C78" s="25" t="s">
        <v>17</v>
      </c>
      <c r="D78" s="25" t="s">
        <v>18</v>
      </c>
    </row>
    <row r="79" spans="1:5" ht="16.5" thickBot="1" x14ac:dyDescent="0.3">
      <c r="A79" s="26" t="s">
        <v>19</v>
      </c>
      <c r="B79" s="27" t="s">
        <v>71</v>
      </c>
      <c r="C79" s="28">
        <v>0</v>
      </c>
      <c r="D79" s="29">
        <f>C79*D77</f>
        <v>0</v>
      </c>
    </row>
    <row r="80" spans="1:5" ht="16.5" thickBot="1" x14ac:dyDescent="0.3">
      <c r="A80" s="26" t="s">
        <v>20</v>
      </c>
      <c r="B80" s="30" t="s">
        <v>70</v>
      </c>
      <c r="C80" s="28">
        <v>2.8E-3</v>
      </c>
      <c r="D80" s="29">
        <f>C80*D77</f>
        <v>0</v>
      </c>
      <c r="E80" s="1"/>
    </row>
    <row r="81" spans="1:5" ht="16.5" thickBot="1" x14ac:dyDescent="0.3">
      <c r="A81" s="26" t="s">
        <v>22</v>
      </c>
      <c r="B81" s="30" t="s">
        <v>72</v>
      </c>
      <c r="C81" s="28">
        <v>8.0000000000000004E-4</v>
      </c>
      <c r="D81" s="29">
        <f>C81*D77</f>
        <v>0</v>
      </c>
      <c r="E81" s="1"/>
    </row>
    <row r="82" spans="1:5" ht="16.5" thickBot="1" x14ac:dyDescent="0.3">
      <c r="A82" s="26" t="s">
        <v>24</v>
      </c>
      <c r="B82" s="31" t="s">
        <v>73</v>
      </c>
      <c r="C82" s="28">
        <v>3.3E-3</v>
      </c>
      <c r="D82" s="29">
        <f>C82*D77</f>
        <v>0</v>
      </c>
      <c r="E82" s="1"/>
    </row>
    <row r="83" spans="1:5" ht="16.5" thickBot="1" x14ac:dyDescent="0.3">
      <c r="A83" s="26" t="s">
        <v>26</v>
      </c>
      <c r="B83" s="30" t="s">
        <v>74</v>
      </c>
      <c r="C83" s="28">
        <v>5.5000000000000003E-4</v>
      </c>
      <c r="D83" s="29">
        <f>C83*D77</f>
        <v>0</v>
      </c>
      <c r="E83" s="1"/>
    </row>
    <row r="84" spans="1:5" ht="16.5" thickBot="1" x14ac:dyDescent="0.3">
      <c r="A84" s="26" t="s">
        <v>28</v>
      </c>
      <c r="B84" s="30" t="s">
        <v>75</v>
      </c>
      <c r="C84" s="28"/>
      <c r="D84" s="29"/>
    </row>
    <row r="85" spans="1:5" ht="16.5" thickBot="1" x14ac:dyDescent="0.3">
      <c r="A85" s="72" t="s">
        <v>49</v>
      </c>
      <c r="B85" s="73"/>
      <c r="C85" s="12">
        <f>SUM(C79:C84)</f>
        <v>7.45E-3</v>
      </c>
      <c r="D85" s="33">
        <f>SUM(D79:D84)</f>
        <v>0</v>
      </c>
    </row>
    <row r="86" spans="1:5" ht="16.5" thickBot="1" x14ac:dyDescent="0.3">
      <c r="A86" s="1"/>
      <c r="B86" s="1"/>
      <c r="C86" s="1"/>
      <c r="D86" s="1"/>
    </row>
    <row r="87" spans="1:5" ht="16.5" thickBot="1" x14ac:dyDescent="0.3">
      <c r="A87" s="74" t="s">
        <v>76</v>
      </c>
      <c r="B87" s="75"/>
      <c r="C87" s="75"/>
      <c r="D87" s="76"/>
    </row>
    <row r="88" spans="1:5" ht="16.5" thickBot="1" x14ac:dyDescent="0.3">
      <c r="A88" s="3" t="s">
        <v>77</v>
      </c>
      <c r="B88" s="4" t="s">
        <v>78</v>
      </c>
      <c r="C88" s="4" t="s">
        <v>17</v>
      </c>
      <c r="D88" s="4" t="s">
        <v>18</v>
      </c>
    </row>
    <row r="89" spans="1:5" ht="16.5" thickBot="1" x14ac:dyDescent="0.3">
      <c r="A89" s="26" t="s">
        <v>19</v>
      </c>
      <c r="B89" s="30" t="s">
        <v>79</v>
      </c>
      <c r="C89" s="27"/>
      <c r="D89" s="29"/>
    </row>
    <row r="90" spans="1:5" ht="16.5" thickBot="1" x14ac:dyDescent="0.3">
      <c r="A90" s="72" t="s">
        <v>29</v>
      </c>
      <c r="B90" s="73"/>
      <c r="C90" s="36">
        <v>0</v>
      </c>
      <c r="D90" s="33">
        <f>D89</f>
        <v>0</v>
      </c>
    </row>
    <row r="91" spans="1:5" ht="16.5" thickBot="1" x14ac:dyDescent="0.3">
      <c r="A91" s="1"/>
      <c r="B91" s="1"/>
      <c r="C91" s="1"/>
      <c r="D91" s="1"/>
    </row>
    <row r="92" spans="1:5" ht="16.5" thickBot="1" x14ac:dyDescent="0.3">
      <c r="A92" s="74" t="s">
        <v>80</v>
      </c>
      <c r="B92" s="75"/>
      <c r="C92" s="75"/>
      <c r="D92" s="76"/>
    </row>
    <row r="93" spans="1:5" ht="16.5" thickBot="1" x14ac:dyDescent="0.3">
      <c r="A93" s="3">
        <v>4</v>
      </c>
      <c r="B93" s="2" t="s">
        <v>81</v>
      </c>
      <c r="C93" s="4" t="s">
        <v>17</v>
      </c>
      <c r="D93" s="4" t="s">
        <v>18</v>
      </c>
    </row>
    <row r="94" spans="1:5" ht="16.5" thickBot="1" x14ac:dyDescent="0.3">
      <c r="A94" s="26" t="s">
        <v>69</v>
      </c>
      <c r="B94" s="27" t="s">
        <v>70</v>
      </c>
      <c r="C94" s="28">
        <f>C85</f>
        <v>7.45E-3</v>
      </c>
      <c r="D94" s="29">
        <f>D85</f>
        <v>0</v>
      </c>
    </row>
    <row r="95" spans="1:5" ht="16.5" thickBot="1" x14ac:dyDescent="0.3">
      <c r="A95" s="26" t="s">
        <v>77</v>
      </c>
      <c r="B95" s="30" t="s">
        <v>78</v>
      </c>
      <c r="C95" s="28">
        <f>C89</f>
        <v>0</v>
      </c>
      <c r="D95" s="29">
        <f>D90</f>
        <v>0</v>
      </c>
    </row>
    <row r="96" spans="1:5" ht="16.5" thickBot="1" x14ac:dyDescent="0.3">
      <c r="A96" s="72" t="s">
        <v>82</v>
      </c>
      <c r="B96" s="73"/>
      <c r="C96" s="12">
        <f>SUM(C94:C95)</f>
        <v>7.45E-3</v>
      </c>
      <c r="D96" s="33">
        <f>SUM(D94:D95)</f>
        <v>0</v>
      </c>
    </row>
    <row r="97" spans="1:10" ht="16.5" thickBot="1" x14ac:dyDescent="0.3">
      <c r="A97" s="1"/>
      <c r="B97" s="1"/>
      <c r="C97" s="1"/>
      <c r="D97" s="1"/>
    </row>
    <row r="98" spans="1:10" ht="16.5" thickBot="1" x14ac:dyDescent="0.3">
      <c r="A98" s="74" t="s">
        <v>83</v>
      </c>
      <c r="B98" s="75"/>
      <c r="C98" s="75"/>
      <c r="D98" s="76"/>
    </row>
    <row r="99" spans="1:10" ht="16.5" thickBot="1" x14ac:dyDescent="0.3">
      <c r="A99" s="3">
        <v>5</v>
      </c>
      <c r="B99" s="80" t="s">
        <v>84</v>
      </c>
      <c r="C99" s="81"/>
      <c r="D99" s="4" t="s">
        <v>18</v>
      </c>
    </row>
    <row r="100" spans="1:10" ht="16.5" thickBot="1" x14ac:dyDescent="0.3">
      <c r="A100" s="26" t="s">
        <v>19</v>
      </c>
      <c r="B100" s="82" t="s">
        <v>85</v>
      </c>
      <c r="C100" s="83"/>
      <c r="D100" s="84"/>
      <c r="E100" s="1"/>
      <c r="F100" s="1"/>
      <c r="G100" s="1"/>
      <c r="H100" s="1"/>
      <c r="I100" s="59"/>
      <c r="J100" s="59"/>
    </row>
    <row r="101" spans="1:10" ht="16.5" thickBot="1" x14ac:dyDescent="0.3">
      <c r="A101" s="26" t="s">
        <v>20</v>
      </c>
      <c r="B101" s="82" t="s">
        <v>86</v>
      </c>
      <c r="C101" s="83"/>
      <c r="D101" s="85"/>
      <c r="E101" s="59"/>
      <c r="F101" s="59"/>
      <c r="G101" s="59"/>
      <c r="H101" s="59"/>
      <c r="I101" s="59"/>
      <c r="J101" s="59"/>
    </row>
    <row r="102" spans="1:10" ht="16.5" thickBot="1" x14ac:dyDescent="0.3">
      <c r="A102" s="62" t="s">
        <v>22</v>
      </c>
      <c r="B102" s="86" t="s">
        <v>75</v>
      </c>
      <c r="C102" s="87"/>
      <c r="D102" s="61"/>
      <c r="J102" s="59"/>
    </row>
    <row r="103" spans="1:10" ht="16.5" thickBot="1" x14ac:dyDescent="0.3">
      <c r="A103" s="72" t="s">
        <v>87</v>
      </c>
      <c r="B103" s="88"/>
      <c r="C103" s="73"/>
      <c r="D103" s="33">
        <f>SUM(D100:D102)</f>
        <v>0</v>
      </c>
    </row>
    <row r="104" spans="1:10" ht="16.5" thickBot="1" x14ac:dyDescent="0.3">
      <c r="A104" s="1"/>
      <c r="B104" s="1"/>
      <c r="C104" s="1"/>
      <c r="D104" s="1"/>
    </row>
    <row r="105" spans="1:10" ht="15.75" x14ac:dyDescent="0.25">
      <c r="A105" s="89" t="s">
        <v>88</v>
      </c>
      <c r="B105" s="90"/>
      <c r="C105" s="90"/>
      <c r="D105" s="91"/>
    </row>
    <row r="106" spans="1:10" ht="16.5" thickBot="1" x14ac:dyDescent="0.3">
      <c r="A106" s="92" t="s">
        <v>89</v>
      </c>
      <c r="B106" s="93"/>
      <c r="C106" s="94"/>
      <c r="D106" s="43">
        <f>D25+D62+D73+D96+D103</f>
        <v>0</v>
      </c>
    </row>
    <row r="107" spans="1:10" ht="16.5" thickBot="1" x14ac:dyDescent="0.3">
      <c r="A107" s="24">
        <v>6</v>
      </c>
      <c r="B107" s="53" t="s">
        <v>90</v>
      </c>
      <c r="C107" s="25" t="s">
        <v>17</v>
      </c>
      <c r="D107" s="25" t="s">
        <v>18</v>
      </c>
    </row>
    <row r="108" spans="1:10" ht="16.5" thickBot="1" x14ac:dyDescent="0.3">
      <c r="A108" s="26" t="s">
        <v>19</v>
      </c>
      <c r="B108" s="27" t="s">
        <v>91</v>
      </c>
      <c r="C108" s="28">
        <v>0.05</v>
      </c>
      <c r="D108" s="29">
        <f>C108*D106</f>
        <v>0</v>
      </c>
    </row>
    <row r="109" spans="1:10" ht="16.5" thickBot="1" x14ac:dyDescent="0.3">
      <c r="A109" s="26" t="s">
        <v>20</v>
      </c>
      <c r="B109" s="27" t="s">
        <v>92</v>
      </c>
      <c r="C109" s="28"/>
      <c r="D109" s="29">
        <f>(D106+D108)*C109</f>
        <v>0</v>
      </c>
    </row>
    <row r="110" spans="1:10" ht="16.5" thickBot="1" x14ac:dyDescent="0.3">
      <c r="A110" s="26" t="s">
        <v>22</v>
      </c>
      <c r="B110" s="27" t="s">
        <v>93</v>
      </c>
      <c r="C110" s="44"/>
      <c r="D110" s="29"/>
    </row>
    <row r="111" spans="1:10" ht="16.5" thickBot="1" x14ac:dyDescent="0.3">
      <c r="A111" s="26"/>
      <c r="B111" s="30" t="s">
        <v>94</v>
      </c>
      <c r="C111" s="28">
        <v>7.5999999999999998E-2</v>
      </c>
      <c r="D111" s="29">
        <f>C111*D115</f>
        <v>0</v>
      </c>
    </row>
    <row r="112" spans="1:10" ht="16.5" thickBot="1" x14ac:dyDescent="0.3">
      <c r="A112" s="26"/>
      <c r="B112" s="27" t="s">
        <v>95</v>
      </c>
      <c r="C112" s="28">
        <v>1.6500000000000001E-2</v>
      </c>
      <c r="D112" s="29">
        <f>C112*D115</f>
        <v>0</v>
      </c>
    </row>
    <row r="113" spans="1:4" ht="16.5" thickBot="1" x14ac:dyDescent="0.3">
      <c r="A113" s="26"/>
      <c r="B113" s="27" t="s">
        <v>96</v>
      </c>
      <c r="C113" s="28">
        <v>0.03</v>
      </c>
      <c r="D113" s="29">
        <f>C113*D115</f>
        <v>0</v>
      </c>
    </row>
    <row r="114" spans="1:4" ht="16.5" thickBot="1" x14ac:dyDescent="0.3">
      <c r="A114" s="72" t="s">
        <v>97</v>
      </c>
      <c r="B114" s="88"/>
      <c r="C114" s="45">
        <f>C111+C112+C113</f>
        <v>0.1225</v>
      </c>
      <c r="D114" s="29"/>
    </row>
    <row r="115" spans="1:4" ht="16.5" thickBot="1" x14ac:dyDescent="0.3">
      <c r="A115" s="77"/>
      <c r="B115" s="78"/>
      <c r="C115" s="79"/>
      <c r="D115" s="29">
        <f>(D106+D108+D109)/(1-C114)</f>
        <v>0</v>
      </c>
    </row>
    <row r="116" spans="1:4" ht="16.5" thickBot="1" x14ac:dyDescent="0.3">
      <c r="A116" s="72" t="s">
        <v>49</v>
      </c>
      <c r="B116" s="73"/>
      <c r="C116" s="12">
        <f>SUM(C108+C109+C114)</f>
        <v>0.17249999999999999</v>
      </c>
      <c r="D116" s="33">
        <f>SUM(D108:D113)</f>
        <v>0</v>
      </c>
    </row>
    <row r="117" spans="1:4" ht="16.5" thickBot="1" x14ac:dyDescent="0.3">
      <c r="A117" s="1"/>
      <c r="B117" s="1"/>
      <c r="C117" s="1"/>
      <c r="D117" s="1"/>
    </row>
    <row r="118" spans="1:4" ht="16.5" thickBot="1" x14ac:dyDescent="0.3">
      <c r="A118" s="74" t="s">
        <v>98</v>
      </c>
      <c r="B118" s="75"/>
      <c r="C118" s="75"/>
      <c r="D118" s="76"/>
    </row>
    <row r="119" spans="1:4" ht="16.5" thickBot="1" x14ac:dyDescent="0.3">
      <c r="A119" s="3"/>
      <c r="B119" s="50" t="s">
        <v>99</v>
      </c>
      <c r="C119" s="4" t="s">
        <v>17</v>
      </c>
      <c r="D119" s="4" t="s">
        <v>18</v>
      </c>
    </row>
    <row r="120" spans="1:4" ht="16.5" thickBot="1" x14ac:dyDescent="0.3">
      <c r="A120" s="24" t="s">
        <v>19</v>
      </c>
      <c r="B120" s="27" t="s">
        <v>15</v>
      </c>
      <c r="C120" s="28">
        <f>C25</f>
        <v>1.5</v>
      </c>
      <c r="D120" s="46">
        <f>D25</f>
        <v>0</v>
      </c>
    </row>
    <row r="121" spans="1:4" ht="16.5" thickBot="1" x14ac:dyDescent="0.3">
      <c r="A121" s="24" t="s">
        <v>20</v>
      </c>
      <c r="B121" s="30" t="s">
        <v>30</v>
      </c>
      <c r="C121" s="28">
        <f>C62</f>
        <v>0.58243333333333336</v>
      </c>
      <c r="D121" s="46">
        <f>D62</f>
        <v>0</v>
      </c>
    </row>
    <row r="122" spans="1:4" ht="16.5" thickBot="1" x14ac:dyDescent="0.3">
      <c r="A122" s="24" t="s">
        <v>22</v>
      </c>
      <c r="B122" s="30" t="s">
        <v>57</v>
      </c>
      <c r="C122" s="28">
        <f>C73</f>
        <v>3.2550000000000003E-2</v>
      </c>
      <c r="D122" s="46">
        <f>D73</f>
        <v>0</v>
      </c>
    </row>
    <row r="123" spans="1:4" ht="16.5" thickBot="1" x14ac:dyDescent="0.3">
      <c r="A123" s="24" t="s">
        <v>24</v>
      </c>
      <c r="B123" s="30" t="s">
        <v>66</v>
      </c>
      <c r="C123" s="28">
        <f>C85+C90</f>
        <v>7.45E-3</v>
      </c>
      <c r="D123" s="46">
        <f>D96</f>
        <v>0</v>
      </c>
    </row>
    <row r="124" spans="1:4" ht="16.5" thickBot="1" x14ac:dyDescent="0.3">
      <c r="A124" s="24" t="s">
        <v>26</v>
      </c>
      <c r="B124" s="30" t="s">
        <v>83</v>
      </c>
      <c r="C124" s="44"/>
      <c r="D124" s="46">
        <f>D103</f>
        <v>0</v>
      </c>
    </row>
    <row r="125" spans="1:4" ht="16.5" thickBot="1" x14ac:dyDescent="0.3">
      <c r="A125" s="72" t="s">
        <v>100</v>
      </c>
      <c r="B125" s="73"/>
      <c r="C125" s="25"/>
      <c r="D125" s="46">
        <f>SUM(D120:D124)</f>
        <v>0</v>
      </c>
    </row>
    <row r="126" spans="1:4" ht="16.5" thickBot="1" x14ac:dyDescent="0.3">
      <c r="A126" s="24" t="s">
        <v>28</v>
      </c>
      <c r="B126" s="30" t="s">
        <v>101</v>
      </c>
      <c r="C126" s="28">
        <f>C116</f>
        <v>0.17249999999999999</v>
      </c>
      <c r="D126" s="46">
        <f>D116</f>
        <v>0</v>
      </c>
    </row>
    <row r="127" spans="1:4" ht="16.5" thickBot="1" x14ac:dyDescent="0.3">
      <c r="A127" s="72" t="s">
        <v>102</v>
      </c>
      <c r="B127" s="73"/>
      <c r="C127" s="47">
        <f>SUM(C120:C126)</f>
        <v>2.2949333333333333</v>
      </c>
      <c r="D127" s="46">
        <f>ROUND(SUM(D125:D126),2)</f>
        <v>0</v>
      </c>
    </row>
    <row r="128" spans="1:4" ht="16.5" thickBot="1" x14ac:dyDescent="0.3">
      <c r="A128" s="72" t="s">
        <v>103</v>
      </c>
      <c r="B128" s="73"/>
      <c r="C128" s="47"/>
      <c r="D128" s="48">
        <v>13</v>
      </c>
    </row>
    <row r="129" spans="1:9" ht="16.5" thickBot="1" x14ac:dyDescent="0.3">
      <c r="A129" s="72" t="s">
        <v>104</v>
      </c>
      <c r="B129" s="73"/>
      <c r="C129" s="47"/>
      <c r="D129" s="46">
        <f>D127*D128</f>
        <v>0</v>
      </c>
    </row>
    <row r="130" spans="1:9" ht="16.5" thickBot="1" x14ac:dyDescent="0.3">
      <c r="A130" s="72" t="s">
        <v>113</v>
      </c>
      <c r="B130" s="73"/>
      <c r="C130" s="47"/>
      <c r="D130" s="46"/>
      <c r="E130" s="59"/>
      <c r="F130" s="59"/>
      <c r="G130" s="59"/>
      <c r="H130" s="59"/>
      <c r="I130" s="59"/>
    </row>
    <row r="131" spans="1:9" ht="16.5" thickBot="1" x14ac:dyDescent="0.3">
      <c r="A131" s="72" t="s">
        <v>105</v>
      </c>
      <c r="B131" s="73"/>
      <c r="C131" s="47"/>
      <c r="D131" s="49">
        <f>(D129+D130)*C4</f>
        <v>0</v>
      </c>
    </row>
  </sheetData>
  <mergeCells count="63">
    <mergeCell ref="A8:B8"/>
    <mergeCell ref="C8:D8"/>
    <mergeCell ref="A1:D1"/>
    <mergeCell ref="E1:J2"/>
    <mergeCell ref="A2:B2"/>
    <mergeCell ref="C2:D2"/>
    <mergeCell ref="A3:B3"/>
    <mergeCell ref="C3:D3"/>
    <mergeCell ref="A4:B4"/>
    <mergeCell ref="C4:D4"/>
    <mergeCell ref="A6:D6"/>
    <mergeCell ref="A7:B7"/>
    <mergeCell ref="C7:D7"/>
    <mergeCell ref="A10:D10"/>
    <mergeCell ref="A11:B11"/>
    <mergeCell ref="C11:D11"/>
    <mergeCell ref="E11:N11"/>
    <mergeCell ref="A12:B12"/>
    <mergeCell ref="C12:D12"/>
    <mergeCell ref="A45:B45"/>
    <mergeCell ref="A13:B13"/>
    <mergeCell ref="C13:D13"/>
    <mergeCell ref="A14:B14"/>
    <mergeCell ref="C14:D14"/>
    <mergeCell ref="A16:D16"/>
    <mergeCell ref="A25:B25"/>
    <mergeCell ref="A27:D27"/>
    <mergeCell ref="A28:D28"/>
    <mergeCell ref="A32:B32"/>
    <mergeCell ref="A34:D34"/>
    <mergeCell ref="A35:B35"/>
    <mergeCell ref="A92:D92"/>
    <mergeCell ref="A47:D47"/>
    <mergeCell ref="A55:B55"/>
    <mergeCell ref="A57:D57"/>
    <mergeCell ref="A62:B62"/>
    <mergeCell ref="A64:D64"/>
    <mergeCell ref="A73:B73"/>
    <mergeCell ref="A75:D75"/>
    <mergeCell ref="A76:D76"/>
    <mergeCell ref="A85:B85"/>
    <mergeCell ref="A87:D87"/>
    <mergeCell ref="A90:B90"/>
    <mergeCell ref="A115:C115"/>
    <mergeCell ref="A96:B96"/>
    <mergeCell ref="A98:D98"/>
    <mergeCell ref="B99:C99"/>
    <mergeCell ref="B100:C100"/>
    <mergeCell ref="D100:D101"/>
    <mergeCell ref="B101:C101"/>
    <mergeCell ref="B102:C102"/>
    <mergeCell ref="A103:C103"/>
    <mergeCell ref="A105:D105"/>
    <mergeCell ref="A106:C106"/>
    <mergeCell ref="A114:B114"/>
    <mergeCell ref="A131:B131"/>
    <mergeCell ref="A116:B116"/>
    <mergeCell ref="A118:D118"/>
    <mergeCell ref="A125:B125"/>
    <mergeCell ref="A127:B127"/>
    <mergeCell ref="A128:B128"/>
    <mergeCell ref="A129:B129"/>
    <mergeCell ref="A130:B13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690F-972F-42C5-91C3-88490FD8E35C}">
  <dimension ref="A2:I5"/>
  <sheetViews>
    <sheetView tabSelected="1" workbookViewId="0">
      <selection activeCell="I17" sqref="I17"/>
    </sheetView>
  </sheetViews>
  <sheetFormatPr defaultRowHeight="15" x14ac:dyDescent="0.25"/>
  <cols>
    <col min="1" max="1" width="12.85546875" customWidth="1"/>
    <col min="2" max="2" width="14.5703125" customWidth="1"/>
    <col min="3" max="3" width="22.85546875" customWidth="1"/>
    <col min="5" max="5" width="14.28515625" bestFit="1" customWidth="1"/>
    <col min="6" max="6" width="15.5703125" customWidth="1"/>
    <col min="7" max="7" width="15.85546875" bestFit="1" customWidth="1"/>
    <col min="9" max="9" width="13.28515625" bestFit="1" customWidth="1"/>
  </cols>
  <sheetData>
    <row r="2" spans="1:9" x14ac:dyDescent="0.25">
      <c r="A2" s="143" t="s">
        <v>109</v>
      </c>
      <c r="B2" s="143"/>
      <c r="C2" s="143"/>
      <c r="F2" s="69"/>
    </row>
    <row r="3" spans="1:9" x14ac:dyDescent="0.25">
      <c r="A3" s="60" t="s">
        <v>106</v>
      </c>
      <c r="B3" s="60" t="s">
        <v>107</v>
      </c>
      <c r="C3" s="60" t="s">
        <v>108</v>
      </c>
      <c r="E3" s="71"/>
      <c r="F3" s="70"/>
      <c r="G3" s="71"/>
      <c r="I3" s="71"/>
    </row>
    <row r="4" spans="1:9" x14ac:dyDescent="0.25">
      <c r="A4" s="55" t="s">
        <v>121</v>
      </c>
      <c r="B4" s="55">
        <v>13</v>
      </c>
      <c r="C4" s="56">
        <f>Jardineiro!D131</f>
        <v>0</v>
      </c>
    </row>
    <row r="5" spans="1:9" x14ac:dyDescent="0.25">
      <c r="A5" s="54"/>
      <c r="B5" s="54"/>
      <c r="C5" s="54"/>
      <c r="F5" s="71"/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Jardineiro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Aparecida Alves</dc:creator>
  <cp:lastModifiedBy>Juliane Aparecida Alves</cp:lastModifiedBy>
  <dcterms:created xsi:type="dcterms:W3CDTF">2025-05-12T11:08:47Z</dcterms:created>
  <dcterms:modified xsi:type="dcterms:W3CDTF">2025-09-02T18:17:50Z</dcterms:modified>
</cp:coreProperties>
</file>