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e.alves\Desktop\Documentos Ju\2025\LICITAÇÕES EM ANDAMENTO\TERCEIRIZAÇÃO\Planilhas OK\Planilhas disponibilizadas\"/>
    </mc:Choice>
  </mc:AlternateContent>
  <xr:revisionPtr revIDLastSave="0" documentId="13_ncr:1_{9C42807C-E1C7-447A-B768-8C50781D0F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perador de Escavadeira" sheetId="1" r:id="rId1"/>
    <sheet name="Operador de Motoniveladora" sheetId="2" r:id="rId2"/>
    <sheet name="Operador de Retroescavadeira" sheetId="3" r:id="rId3"/>
    <sheet name="Operador de Pá Carregadeira" sheetId="4" r:id="rId4"/>
    <sheet name="Total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31" i="3"/>
  <c r="D31" i="2"/>
  <c r="D31" i="1" l="1"/>
  <c r="D109" i="2" l="1"/>
  <c r="D130" i="2" s="1"/>
  <c r="B6" i="5"/>
  <c r="B5" i="5"/>
  <c r="B4" i="5"/>
  <c r="B3" i="5"/>
  <c r="D109" i="1"/>
  <c r="C128" i="4"/>
  <c r="C120" i="4"/>
  <c r="C122" i="4" s="1"/>
  <c r="C132" i="4" s="1"/>
  <c r="D109" i="4"/>
  <c r="D130" i="4" s="1"/>
  <c r="C101" i="4"/>
  <c r="D96" i="4"/>
  <c r="D101" i="4" s="1"/>
  <c r="C91" i="4"/>
  <c r="C100" i="4" s="1"/>
  <c r="C102" i="4" s="1"/>
  <c r="C79" i="4"/>
  <c r="C61" i="4"/>
  <c r="C67" i="4" s="1"/>
  <c r="D61" i="4"/>
  <c r="D67" i="4" s="1"/>
  <c r="C51" i="4"/>
  <c r="C66" i="4" s="1"/>
  <c r="C36" i="4"/>
  <c r="C38" i="4" s="1"/>
  <c r="C65" i="4" s="1"/>
  <c r="C31" i="4"/>
  <c r="C126" i="4" s="1"/>
  <c r="D122" i="3"/>
  <c r="D132" i="3" s="1"/>
  <c r="C120" i="3"/>
  <c r="C122" i="3" s="1"/>
  <c r="C132" i="3" s="1"/>
  <c r="D109" i="3"/>
  <c r="D130" i="3" s="1"/>
  <c r="C101" i="3"/>
  <c r="D96" i="3"/>
  <c r="D101" i="3" s="1"/>
  <c r="C91" i="3"/>
  <c r="C129" i="3" s="1"/>
  <c r="C79" i="3"/>
  <c r="C128" i="3" s="1"/>
  <c r="C67" i="3"/>
  <c r="D61" i="3"/>
  <c r="D67" i="3" s="1"/>
  <c r="C61" i="3"/>
  <c r="C51" i="3"/>
  <c r="C66" i="3" s="1"/>
  <c r="C36" i="3"/>
  <c r="C38" i="3" s="1"/>
  <c r="C65" i="3" s="1"/>
  <c r="D126" i="3"/>
  <c r="C31" i="3"/>
  <c r="C126" i="3" s="1"/>
  <c r="C120" i="2"/>
  <c r="C122" i="2" s="1"/>
  <c r="C132" i="2" s="1"/>
  <c r="C101" i="2"/>
  <c r="D96" i="2"/>
  <c r="D101" i="2" s="1"/>
  <c r="C91" i="2"/>
  <c r="C100" i="2" s="1"/>
  <c r="C79" i="2"/>
  <c r="C128" i="2" s="1"/>
  <c r="D61" i="2"/>
  <c r="D67" i="2" s="1"/>
  <c r="C61" i="2"/>
  <c r="C67" i="2" s="1"/>
  <c r="C51" i="2"/>
  <c r="C66" i="2" s="1"/>
  <c r="C36" i="2"/>
  <c r="C38" i="2" s="1"/>
  <c r="C65" i="2" s="1"/>
  <c r="D37" i="2"/>
  <c r="C31" i="2"/>
  <c r="C126" i="2" s="1"/>
  <c r="C102" i="2" l="1"/>
  <c r="C100" i="3"/>
  <c r="C102" i="3" s="1"/>
  <c r="B7" i="5"/>
  <c r="C68" i="4"/>
  <c r="C127" i="4" s="1"/>
  <c r="C68" i="3"/>
  <c r="C127" i="3" s="1"/>
  <c r="C133" i="3" s="1"/>
  <c r="D126" i="4"/>
  <c r="D37" i="4"/>
  <c r="C129" i="4"/>
  <c r="C133" i="4" s="1"/>
  <c r="D36" i="4"/>
  <c r="D37" i="3"/>
  <c r="D36" i="3"/>
  <c r="C68" i="2"/>
  <c r="C127" i="2" s="1"/>
  <c r="C129" i="2"/>
  <c r="D36" i="2"/>
  <c r="D38" i="2" s="1"/>
  <c r="D83" i="2" s="1"/>
  <c r="D126" i="2"/>
  <c r="D38" i="3" l="1"/>
  <c r="D65" i="3" s="1"/>
  <c r="D38" i="4"/>
  <c r="D65" i="4" s="1"/>
  <c r="C133" i="2"/>
  <c r="D88" i="2"/>
  <c r="D87" i="2"/>
  <c r="D86" i="2"/>
  <c r="D85" i="2"/>
  <c r="D89" i="2"/>
  <c r="D41" i="2"/>
  <c r="D65" i="2"/>
  <c r="D71" i="2"/>
  <c r="D83" i="3" l="1"/>
  <c r="D41" i="3"/>
  <c r="D44" i="3" s="1"/>
  <c r="D71" i="3"/>
  <c r="D73" i="3" s="1"/>
  <c r="D71" i="4"/>
  <c r="D77" i="4" s="1"/>
  <c r="D41" i="4"/>
  <c r="D44" i="4" s="1"/>
  <c r="D83" i="4"/>
  <c r="D88" i="4" s="1"/>
  <c r="D91" i="2"/>
  <c r="D100" i="2" s="1"/>
  <c r="D102" i="2" s="1"/>
  <c r="D129" i="2" s="1"/>
  <c r="D74" i="4"/>
  <c r="D73" i="4"/>
  <c r="D78" i="4"/>
  <c r="D89" i="4"/>
  <c r="D87" i="3"/>
  <c r="D88" i="3"/>
  <c r="D89" i="3"/>
  <c r="D86" i="3"/>
  <c r="D85" i="3"/>
  <c r="D78" i="3"/>
  <c r="D77" i="3"/>
  <c r="D76" i="3"/>
  <c r="D75" i="3"/>
  <c r="D73" i="2"/>
  <c r="D74" i="2"/>
  <c r="D76" i="2"/>
  <c r="D75" i="2"/>
  <c r="D78" i="2"/>
  <c r="D77" i="2"/>
  <c r="D50" i="2"/>
  <c r="D49" i="2"/>
  <c r="D47" i="2"/>
  <c r="D48" i="2"/>
  <c r="D43" i="2"/>
  <c r="D46" i="2"/>
  <c r="D45" i="2"/>
  <c r="D44" i="2"/>
  <c r="D47" i="3" l="1"/>
  <c r="D43" i="3"/>
  <c r="D45" i="3"/>
  <c r="D46" i="3"/>
  <c r="D49" i="3"/>
  <c r="D48" i="3"/>
  <c r="D50" i="3"/>
  <c r="D86" i="4"/>
  <c r="D85" i="4"/>
  <c r="D87" i="4"/>
  <c r="D74" i="3"/>
  <c r="D79" i="3" s="1"/>
  <c r="D128" i="3" s="1"/>
  <c r="D49" i="4"/>
  <c r="D47" i="4"/>
  <c r="D48" i="4"/>
  <c r="D46" i="4"/>
  <c r="D76" i="4"/>
  <c r="D43" i="4"/>
  <c r="D50" i="4"/>
  <c r="D45" i="4"/>
  <c r="D75" i="4"/>
  <c r="D91" i="3"/>
  <c r="D100" i="3" s="1"/>
  <c r="D102" i="3" s="1"/>
  <c r="D129" i="3" s="1"/>
  <c r="D79" i="2"/>
  <c r="D128" i="2" s="1"/>
  <c r="D51" i="3"/>
  <c r="D66" i="3" s="1"/>
  <c r="D68" i="3" s="1"/>
  <c r="D51" i="2"/>
  <c r="D66" i="2" s="1"/>
  <c r="D68" i="2" s="1"/>
  <c r="D79" i="4" l="1"/>
  <c r="D128" i="4" s="1"/>
  <c r="D91" i="4"/>
  <c r="D100" i="4" s="1"/>
  <c r="D102" i="4" s="1"/>
  <c r="D129" i="4" s="1"/>
  <c r="D51" i="4"/>
  <c r="D66" i="4" s="1"/>
  <c r="D68" i="4" s="1"/>
  <c r="D127" i="4" s="1"/>
  <c r="D127" i="3"/>
  <c r="D131" i="3" s="1"/>
  <c r="D133" i="3" s="1"/>
  <c r="D135" i="3" s="1"/>
  <c r="D112" i="3"/>
  <c r="D127" i="2"/>
  <c r="D131" i="2" s="1"/>
  <c r="D112" i="2"/>
  <c r="D131" i="4" l="1"/>
  <c r="D136" i="3"/>
  <c r="C5" i="5" s="1"/>
  <c r="D112" i="4"/>
  <c r="D114" i="4" s="1"/>
  <c r="D115" i="4" s="1"/>
  <c r="D114" i="2"/>
  <c r="D115" i="2" s="1"/>
  <c r="D121" i="2" s="1"/>
  <c r="D121" i="4" l="1"/>
  <c r="D119" i="2"/>
  <c r="D118" i="2"/>
  <c r="D117" i="2"/>
  <c r="D122" i="2" l="1"/>
  <c r="D132" i="2" s="1"/>
  <c r="D133" i="2" s="1"/>
  <c r="D135" i="2" s="1"/>
  <c r="D119" i="4"/>
  <c r="D118" i="4"/>
  <c r="D117" i="4"/>
  <c r="D136" i="2" l="1"/>
  <c r="C4" i="5" s="1"/>
  <c r="D122" i="4"/>
  <c r="D132" i="4" s="1"/>
  <c r="D133" i="4" s="1"/>
  <c r="D135" i="4" s="1"/>
  <c r="D130" i="1"/>
  <c r="C120" i="1"/>
  <c r="C122" i="1" s="1"/>
  <c r="C132" i="1" s="1"/>
  <c r="C101" i="1"/>
  <c r="D96" i="1"/>
  <c r="D101" i="1" s="1"/>
  <c r="C91" i="1"/>
  <c r="C100" i="1" s="1"/>
  <c r="C102" i="1" s="1"/>
  <c r="C79" i="1"/>
  <c r="C128" i="1" s="1"/>
  <c r="D67" i="1"/>
  <c r="C61" i="1"/>
  <c r="C67" i="1" s="1"/>
  <c r="C51" i="1"/>
  <c r="C66" i="1" s="1"/>
  <c r="C36" i="1"/>
  <c r="C38" i="1" s="1"/>
  <c r="C65" i="1" s="1"/>
  <c r="D37" i="1"/>
  <c r="C31" i="1"/>
  <c r="C126" i="1" s="1"/>
  <c r="D136" i="4" l="1"/>
  <c r="C6" i="5" s="1"/>
  <c r="C68" i="1"/>
  <c r="C127" i="1" s="1"/>
  <c r="C129" i="1"/>
  <c r="D36" i="1"/>
  <c r="D38" i="1" s="1"/>
  <c r="D71" i="1" s="1"/>
  <c r="D126" i="1"/>
  <c r="C133" i="1" l="1"/>
  <c r="D73" i="1"/>
  <c r="D76" i="1"/>
  <c r="D77" i="1"/>
  <c r="D74" i="1"/>
  <c r="D78" i="1"/>
  <c r="D75" i="1"/>
  <c r="D41" i="1"/>
  <c r="D65" i="1"/>
  <c r="D83" i="1"/>
  <c r="D88" i="1" l="1"/>
  <c r="D86" i="1"/>
  <c r="D89" i="1"/>
  <c r="D87" i="1"/>
  <c r="D85" i="1"/>
  <c r="D50" i="1"/>
  <c r="D45" i="1"/>
  <c r="D43" i="1"/>
  <c r="D49" i="1"/>
  <c r="D47" i="1"/>
  <c r="D48" i="1"/>
  <c r="D46" i="1"/>
  <c r="D44" i="1"/>
  <c r="D79" i="1"/>
  <c r="D128" i="1" s="1"/>
  <c r="D91" i="1" l="1"/>
  <c r="D100" i="1" s="1"/>
  <c r="D102" i="1" s="1"/>
  <c r="D129" i="1" s="1"/>
  <c r="D51" i="1"/>
  <c r="D66" i="1" s="1"/>
  <c r="D68" i="1" s="1"/>
  <c r="D127" i="1" l="1"/>
  <c r="D131" i="1" s="1"/>
  <c r="D112" i="1"/>
  <c r="D114" i="1" l="1"/>
  <c r="D115" i="1" s="1"/>
  <c r="D121" i="1" l="1"/>
  <c r="D118" i="1" l="1"/>
  <c r="D117" i="1"/>
  <c r="D119" i="1"/>
  <c r="D122" i="1" l="1"/>
  <c r="D132" i="1" s="1"/>
  <c r="D133" i="1" s="1"/>
  <c r="D135" i="1" s="1"/>
  <c r="D137" i="1" s="1"/>
  <c r="C3" i="5" l="1"/>
  <c r="C7" i="5" s="1"/>
</calcChain>
</file>

<file path=xl/sharedStrings.xml><?xml version="1.0" encoding="utf-8"?>
<sst xmlns="http://schemas.openxmlformats.org/spreadsheetml/2006/main" count="833" uniqueCount="147">
  <si>
    <t xml:space="preserve">Prefeitura do Município de Chopinzinho-PR </t>
  </si>
  <si>
    <t>PLANILHA DE CUSTOS E FORMAÇÃO DE PREÇOS</t>
  </si>
  <si>
    <t>OBJETO:</t>
  </si>
  <si>
    <t>Serviços Terceirizados</t>
  </si>
  <si>
    <t>Licitação / Processo</t>
  </si>
  <si>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</si>
  <si>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</si>
  <si>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</si>
  <si>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</si>
  <si>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Número de meses de execução contratual</t>
  </si>
  <si>
    <t>IDENTIFICAÇÃO DO SERVIÇO</t>
  </si>
  <si>
    <t>Tipo de serviço</t>
  </si>
  <si>
    <t>Serviço de transporte rodoviário</t>
  </si>
  <si>
    <t>Unidade de medida</t>
  </si>
  <si>
    <t>Mensal</t>
  </si>
  <si>
    <t>DADOS COMPLEMENTARES PARA COMPOSIÇÃO DOS CUSTOS REFERENTE À MÃO DE OBRA</t>
  </si>
  <si>
    <t>Salário Normativo da Categoria Profissional:</t>
  </si>
  <si>
    <t>Categoria profissional (vinculada a execução contratual)</t>
  </si>
  <si>
    <t>Operador de Máquina Escavadeira</t>
  </si>
  <si>
    <t>Data base da categoria</t>
  </si>
  <si>
    <t>Código Brasileiro de Ocupações - CBO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</si>
  <si>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</si>
  <si>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</si>
  <si>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</si>
  <si>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</si>
  <si>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</si>
  <si>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</si>
  <si>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</si>
  <si>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</si>
  <si>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</si>
  <si>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</si>
  <si>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</si>
  <si>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</si>
  <si>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</si>
  <si>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</si>
  <si>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</si>
  <si>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</si>
  <si>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</si>
  <si>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</si>
  <si>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</si>
  <si>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</si>
  <si>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</si>
  <si>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</si>
  <si>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</si>
  <si>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</si>
  <si>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</si>
  <si>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</si>
  <si>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</si>
  <si>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</si>
  <si>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</si>
  <si>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</si>
  <si>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</si>
  <si>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</si>
  <si>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</si>
  <si>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</si>
  <si>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</si>
  <si>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</si>
  <si>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</si>
  <si>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</si>
  <si>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</si>
  <si>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 xml:space="preserve">Cesta Básica </t>
  </si>
  <si>
    <t>Vale Refeição</t>
  </si>
  <si>
    <t>PPR- Programa de Participaçao nos Resultados</t>
  </si>
  <si>
    <t>Seguro de Vida</t>
  </si>
  <si>
    <t xml:space="preserve">Outros (Especificar) 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</si>
  <si>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</si>
  <si>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</si>
  <si>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</si>
  <si>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</si>
  <si>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</si>
  <si>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</si>
  <si>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</si>
  <si>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</si>
  <si>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</si>
  <si>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</si>
  <si>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</si>
  <si>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</si>
  <si>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</si>
  <si>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</si>
  <si>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</si>
  <si>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</si>
  <si>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</si>
  <si>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</si>
  <si>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</si>
  <si>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</si>
  <si>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</si>
  <si>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</si>
  <si>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</si>
  <si>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</si>
  <si>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</si>
  <si>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</si>
  <si>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</si>
  <si>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</si>
  <si>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</si>
  <si>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</si>
  <si>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>Uniformes e EPIs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</si>
  <si>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</si>
  <si>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</si>
  <si>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</si>
  <si>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</si>
  <si>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</si>
  <si>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</si>
  <si>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Lucro</t>
  </si>
  <si>
    <t>Tributos</t>
  </si>
  <si>
    <t>C.1. COFINS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</si>
  <si>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</si>
  <si>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</si>
  <si>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</si>
  <si>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</si>
  <si>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</si>
  <si>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</si>
  <si>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</si>
  <si>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</si>
  <si>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</si>
  <si>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mensal</t>
  </si>
  <si>
    <t>Valor Total no Período</t>
  </si>
  <si>
    <t>Custos Operacionais</t>
  </si>
  <si>
    <t>Operador de Máquina Motoniveladora</t>
  </si>
  <si>
    <t>7825-10</t>
  </si>
  <si>
    <t xml:space="preserve">F </t>
  </si>
  <si>
    <t xml:space="preserve">Operador de Máquina Retroescavadeira- Nível IV </t>
  </si>
  <si>
    <t xml:space="preserve">Adicional Noturno </t>
  </si>
  <si>
    <t xml:space="preserve">Adicional de Hora Noturna Reduzida </t>
  </si>
  <si>
    <t>Serviço de transporte na construção pesada</t>
  </si>
  <si>
    <t xml:space="preserve">Operador de máquina Pá Carregadeira- Nivel IV </t>
  </si>
  <si>
    <t>7151-35</t>
  </si>
  <si>
    <t>Cesta Básica</t>
  </si>
  <si>
    <t>PPR - Programa de Participação nos Resultados</t>
  </si>
  <si>
    <t>Cargo</t>
  </si>
  <si>
    <t>Qtde. Func.</t>
  </si>
  <si>
    <t>V. Global no Período</t>
  </si>
  <si>
    <t>Operador de Escavadeira</t>
  </si>
  <si>
    <t>Operador de Motoniveladora</t>
  </si>
  <si>
    <t>Operador de Retroescavadeira</t>
  </si>
  <si>
    <t>Operador de Pá Carregadeira</t>
  </si>
  <si>
    <t>TOTAL</t>
  </si>
  <si>
    <t>Salário-Base - 44h semanal</t>
  </si>
  <si>
    <t>Hora extra                  (previsão de no máximo 40h mensais)</t>
  </si>
  <si>
    <t>Hora extra                  (previsão de  no máximo 40h mensais)</t>
  </si>
  <si>
    <t>Hora extra                  (previsão: máximo 40h mensais)</t>
  </si>
  <si>
    <t>SAT: 3%                                                       FAP: 2%</t>
  </si>
  <si>
    <t>Custo Indireto</t>
  </si>
  <si>
    <t>PR001549/2025</t>
  </si>
  <si>
    <t>7151-15</t>
  </si>
  <si>
    <t>DSR - Hora extra</t>
  </si>
  <si>
    <t>DSR Hora extra</t>
  </si>
  <si>
    <t xml:space="preserve">DSR Hora extra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</si>
</sst>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rgb="FF00000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4" fillId="3" borderId="0" xfId="0" applyFont="1" applyFill="1"/>
    <xf numFmtId="0" fontId="2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10" fontId="3" fillId="0" borderId="33" xfId="3" applyNumberFormat="1" applyFont="1" applyFill="1" applyBorder="1" applyAlignment="1">
      <alignment horizontal="center" vertical="center" wrapText="1"/>
    </xf>
    <xf numFmtId="44" fontId="3" fillId="0" borderId="34" xfId="2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10" fontId="3" fillId="0" borderId="29" xfId="3" applyNumberFormat="1" applyFont="1" applyFill="1" applyBorder="1" applyAlignment="1">
      <alignment horizontal="center" vertical="center" wrapText="1"/>
    </xf>
    <xf numFmtId="44" fontId="3" fillId="0" borderId="30" xfId="2" applyFont="1" applyFill="1" applyBorder="1" applyAlignment="1">
      <alignment horizontal="center" vertical="center" wrapText="1"/>
    </xf>
    <xf numFmtId="0" fontId="6" fillId="0" borderId="0" xfId="0" applyFont="1"/>
    <xf numFmtId="10" fontId="3" fillId="0" borderId="29" xfId="3" applyNumberFormat="1" applyFont="1" applyFill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10" fontId="3" fillId="0" borderId="13" xfId="3" applyNumberFormat="1" applyFont="1" applyFill="1" applyBorder="1" applyAlignment="1">
      <alignment horizontal="center" vertical="center" wrapText="1"/>
    </xf>
    <xf numFmtId="44" fontId="3" fillId="0" borderId="14" xfId="2" applyFont="1" applyFill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44" fontId="7" fillId="0" borderId="6" xfId="2" applyFont="1" applyBorder="1" applyAlignment="1">
      <alignment horizontal="center" vertical="center" wrapText="1"/>
    </xf>
    <xf numFmtId="10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9" xfId="0" applyFont="1" applyBorder="1"/>
    <xf numFmtId="44" fontId="2" fillId="0" borderId="40" xfId="0" applyNumberFormat="1" applyFont="1" applyBorder="1"/>
    <xf numFmtId="0" fontId="2" fillId="0" borderId="4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0" fontId="3" fillId="0" borderId="6" xfId="3" applyNumberFormat="1" applyFont="1" applyBorder="1" applyAlignment="1">
      <alignment horizontal="center" vertical="center" wrapText="1"/>
    </xf>
    <xf numFmtId="10" fontId="2" fillId="0" borderId="6" xfId="3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3" xfId="0" applyFont="1" applyBorder="1"/>
    <xf numFmtId="0" fontId="3" fillId="0" borderId="6" xfId="0" applyFont="1" applyBorder="1" applyAlignment="1">
      <alignment horizontal="justify" vertical="center" wrapText="1"/>
    </xf>
    <xf numFmtId="0" fontId="3" fillId="0" borderId="43" xfId="0" applyFont="1" applyBorder="1" applyAlignment="1">
      <alignment vertical="center"/>
    </xf>
    <xf numFmtId="10" fontId="3" fillId="0" borderId="0" xfId="0" applyNumberFormat="1" applyFont="1"/>
    <xf numFmtId="44" fontId="3" fillId="0" borderId="6" xfId="2" applyFont="1" applyBorder="1" applyAlignment="1">
      <alignment horizontal="center" vertical="center" wrapText="1"/>
    </xf>
    <xf numFmtId="44" fontId="2" fillId="0" borderId="14" xfId="0" applyNumberFormat="1" applyFont="1" applyBorder="1"/>
    <xf numFmtId="0" fontId="3" fillId="0" borderId="6" xfId="0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 wrapText="1"/>
    </xf>
    <xf numFmtId="9" fontId="2" fillId="0" borderId="6" xfId="3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3" borderId="29" xfId="0" applyFont="1" applyFill="1" applyBorder="1"/>
    <xf numFmtId="0" fontId="3" fillId="0" borderId="29" xfId="0" applyFont="1" applyBorder="1"/>
    <xf numFmtId="0" fontId="8" fillId="6" borderId="29" xfId="0" applyFont="1" applyFill="1" applyBorder="1"/>
    <xf numFmtId="0" fontId="8" fillId="5" borderId="29" xfId="0" applyFont="1" applyFill="1" applyBorder="1"/>
    <xf numFmtId="44" fontId="8" fillId="5" borderId="29" xfId="2" applyFont="1" applyFill="1" applyBorder="1"/>
    <xf numFmtId="0" fontId="3" fillId="0" borderId="42" xfId="0" applyFont="1" applyBorder="1" applyAlignment="1">
      <alignment horizontal="center" vertical="center" wrapText="1"/>
    </xf>
    <xf numFmtId="44" fontId="9" fillId="7" borderId="29" xfId="2" applyFont="1" applyFill="1" applyBorder="1"/>
    <xf numFmtId="0" fontId="9" fillId="7" borderId="9" xfId="0" applyFont="1" applyFill="1" applyBorder="1"/>
    <xf numFmtId="0" fontId="9" fillId="7" borderId="29" xfId="0" applyFont="1" applyFill="1" applyBorder="1"/>
    <xf numFmtId="44" fontId="3" fillId="0" borderId="6" xfId="2" applyFont="1" applyFill="1" applyBorder="1" applyAlignment="1">
      <alignment horizontal="center" vertical="center" wrapText="1"/>
    </xf>
    <xf numFmtId="9" fontId="6" fillId="0" borderId="0" xfId="0" applyNumberFormat="1" applyFont="1"/>
    <xf numFmtId="9" fontId="6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10" fontId="3" fillId="0" borderId="5" xfId="3" applyNumberFormat="1" applyFont="1" applyFill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44" fontId="10" fillId="0" borderId="0" xfId="0" applyNumberFormat="1" applyFont="1"/>
    <xf numFmtId="166" fontId="0" fillId="0" borderId="0" xfId="0" applyNumberFormat="1"/>
    <xf numFmtId="166" fontId="2" fillId="0" borderId="6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4" fontId="3" fillId="0" borderId="25" xfId="2" applyFont="1" applyBorder="1" applyAlignment="1">
      <alignment horizontal="left"/>
    </xf>
    <xf numFmtId="44" fontId="3" fillId="0" borderId="26" xfId="2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14" fontId="5" fillId="0" borderId="29" xfId="0" applyNumberFormat="1" applyFont="1" applyBorder="1" applyAlignment="1">
      <alignment horizontal="left"/>
    </xf>
    <xf numFmtId="14" fontId="5" fillId="0" borderId="30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5" xfId="0" applyFont="1" applyBorder="1" applyAlignment="1">
      <alignment horizontal="right" vertical="center" wrapText="1" indent="1"/>
    </xf>
    <xf numFmtId="0" fontId="3" fillId="0" borderId="16" xfId="0" applyFont="1" applyBorder="1" applyAlignment="1">
      <alignment horizontal="right" vertical="center" wrapText="1" indent="1"/>
    </xf>
    <xf numFmtId="0" fontId="3" fillId="0" borderId="17" xfId="0" applyFont="1" applyBorder="1" applyAlignment="1">
      <alignment horizontal="right" vertical="center" wrapText="1" indent="1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2" fillId="4" borderId="4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/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"/>
  <sheetViews>
    <sheetView tabSelected="1" zoomScale="80" zoomScaleNormal="80" workbookViewId="0">
      <selection activeCell="E7" sqref="E7"/>
    </sheetView>
  </sheetViews>
  <sheetFormatPr defaultRowHeight="15" x14ac:dyDescent="0.25"/>
  <cols>
    <col min="1" max="1" width="17.5703125" customWidth="1"/>
    <col min="2" max="2" width="60.7109375" customWidth="1"/>
    <col min="3" max="3" width="16.7109375" customWidth="1"/>
    <col min="4" max="4" width="36.140625" customWidth="1"/>
    <col min="5" max="5" width="53.28515625" customWidth="1"/>
    <col min="8" max="8" width="21" customWidth="1"/>
  </cols>
  <sheetData>
    <row r="1" spans="1:5" ht="15.75" x14ac:dyDescent="0.25">
      <c r="A1" s="85" t="s">
        <v>0</v>
      </c>
      <c r="B1" s="86"/>
      <c r="C1" s="86"/>
      <c r="D1" s="87"/>
      <c r="E1" s="1"/>
    </row>
    <row r="2" spans="1:5" ht="16.5" thickBot="1" x14ac:dyDescent="0.3">
      <c r="A2" s="88"/>
      <c r="B2" s="89"/>
      <c r="C2" s="89"/>
      <c r="D2" s="90"/>
      <c r="E2" s="1"/>
    </row>
    <row r="3" spans="1:5" ht="30" x14ac:dyDescent="0.4">
      <c r="A3" s="85" t="s">
        <v>1</v>
      </c>
      <c r="B3" s="86"/>
      <c r="C3" s="86"/>
      <c r="D3" s="87"/>
      <c r="E3" s="2"/>
    </row>
    <row r="4" spans="1:5" ht="30" x14ac:dyDescent="0.4">
      <c r="A4" s="91" t="s">
        <v>2</v>
      </c>
      <c r="B4" s="92"/>
      <c r="C4" s="93" t="s">
        <v>3</v>
      </c>
      <c r="D4" s="94"/>
      <c r="E4" s="2"/>
    </row>
    <row r="5" spans="1:5" ht="16.5" thickBot="1" x14ac:dyDescent="0.3">
      <c r="A5" s="95" t="s">
        <v>4</v>
      </c>
      <c r="B5" s="96"/>
      <c r="C5" s="97"/>
      <c r="D5" s="98"/>
      <c r="E5" s="1"/>
    </row>
    <row r="6" spans="1:5" ht="16.5" thickBot="1" x14ac:dyDescent="0.3">
      <c r="A6" s="1"/>
      <c r="B6" s="3"/>
      <c r="C6" s="1"/>
      <c r="D6" s="1"/>
      <c r="E6" s="1"/>
    </row>
    <row r="7" spans="1:5" ht="16.5" thickBot="1" x14ac:dyDescent="0.3">
      <c r="A7" s="99" t="s">
        <v>5</v>
      </c>
      <c r="B7" s="100"/>
      <c r="C7" s="100"/>
      <c r="D7" s="101"/>
      <c r="E7" s="1"/>
    </row>
    <row r="8" spans="1:5" ht="15.75" x14ac:dyDescent="0.25">
      <c r="A8" s="102" t="s">
        <v>6</v>
      </c>
      <c r="B8" s="103"/>
      <c r="C8" s="104" t="s">
        <v>7</v>
      </c>
      <c r="D8" s="105"/>
      <c r="E8" s="1"/>
    </row>
    <row r="9" spans="1:5" ht="15.75" x14ac:dyDescent="0.25">
      <c r="A9" s="106" t="s">
        <v>8</v>
      </c>
      <c r="B9" s="107"/>
      <c r="C9" s="108"/>
      <c r="D9" s="109"/>
      <c r="E9" s="1"/>
    </row>
    <row r="10" spans="1:5" ht="16.5" thickBot="1" x14ac:dyDescent="0.3">
      <c r="A10" s="95" t="s">
        <v>9</v>
      </c>
      <c r="B10" s="96"/>
      <c r="C10" s="110">
        <v>12</v>
      </c>
      <c r="D10" s="111"/>
      <c r="E10" s="1"/>
    </row>
    <row r="11" spans="1:5" ht="16.5" thickBot="1" x14ac:dyDescent="0.3">
      <c r="A11" s="1"/>
      <c r="B11" s="1"/>
      <c r="C11" s="1"/>
      <c r="D11" s="1"/>
      <c r="E11" s="1"/>
    </row>
    <row r="12" spans="1:5" ht="16.5" thickBot="1" x14ac:dyDescent="0.3">
      <c r="A12" s="99" t="s">
        <v>10</v>
      </c>
      <c r="B12" s="100"/>
      <c r="C12" s="100"/>
      <c r="D12" s="101"/>
      <c r="E12" s="1"/>
    </row>
    <row r="13" spans="1:5" ht="15.75" x14ac:dyDescent="0.25">
      <c r="A13" s="112" t="s">
        <v>11</v>
      </c>
      <c r="B13" s="113"/>
      <c r="C13" s="114" t="s">
        <v>12</v>
      </c>
      <c r="D13" s="115"/>
      <c r="E13" s="1"/>
    </row>
    <row r="14" spans="1:5" ht="16.5" thickBot="1" x14ac:dyDescent="0.3">
      <c r="A14" s="116" t="s">
        <v>13</v>
      </c>
      <c r="B14" s="117"/>
      <c r="C14" s="118" t="s">
        <v>14</v>
      </c>
      <c r="D14" s="119"/>
      <c r="E14" s="1"/>
    </row>
    <row r="15" spans="1:5" ht="16.5" thickBot="1" x14ac:dyDescent="0.3">
      <c r="A15" s="1"/>
      <c r="B15" s="1"/>
      <c r="C15" s="1"/>
      <c r="D15" s="1"/>
      <c r="E15" s="1"/>
    </row>
    <row r="16" spans="1:5" ht="16.5" thickBot="1" x14ac:dyDescent="0.3">
      <c r="A16" s="99" t="s">
        <v>15</v>
      </c>
      <c r="B16" s="100"/>
      <c r="C16" s="100"/>
      <c r="D16" s="101"/>
      <c r="E16" s="1"/>
    </row>
    <row r="17" spans="1:5" ht="15.75" x14ac:dyDescent="0.25">
      <c r="A17" s="112" t="s">
        <v>16</v>
      </c>
      <c r="B17" s="113"/>
      <c r="C17" s="123"/>
      <c r="D17" s="124"/>
      <c r="E17" s="1"/>
    </row>
    <row r="18" spans="1:5" ht="15.75" x14ac:dyDescent="0.25">
      <c r="A18" s="125" t="s">
        <v>17</v>
      </c>
      <c r="B18" s="126"/>
      <c r="C18" s="127" t="s">
        <v>18</v>
      </c>
      <c r="D18" s="128"/>
      <c r="E18" s="1"/>
    </row>
    <row r="19" spans="1:5" ht="15.75" x14ac:dyDescent="0.25">
      <c r="A19" s="125" t="s">
        <v>19</v>
      </c>
      <c r="B19" s="126"/>
      <c r="C19" s="129">
        <v>45809</v>
      </c>
      <c r="D19" s="130"/>
      <c r="E19" s="1"/>
    </row>
    <row r="20" spans="1:5" ht="16.5" thickBot="1" x14ac:dyDescent="0.3">
      <c r="A20" s="116" t="s">
        <v>20</v>
      </c>
      <c r="B20" s="117"/>
      <c r="C20" s="131" t="s">
        <v>143</v>
      </c>
      <c r="D20" s="132"/>
      <c r="E20" s="1"/>
    </row>
    <row r="21" spans="1:5" ht="16.5" thickBot="1" x14ac:dyDescent="0.3">
      <c r="A21" s="1"/>
      <c r="B21" s="1"/>
      <c r="C21" s="1"/>
      <c r="D21" s="1"/>
      <c r="E21" s="1"/>
    </row>
    <row r="22" spans="1:5" ht="16.5" thickBot="1" x14ac:dyDescent="0.3">
      <c r="A22" s="120" t="s">
        <v>21</v>
      </c>
      <c r="B22" s="121"/>
      <c r="C22" s="121"/>
      <c r="D22" s="122"/>
      <c r="E22" s="1"/>
    </row>
    <row r="23" spans="1:5" ht="16.5" thickBot="1" x14ac:dyDescent="0.3">
      <c r="A23" s="4">
        <v>1</v>
      </c>
      <c r="B23" s="5" t="s">
        <v>22</v>
      </c>
      <c r="C23" s="5" t="s">
        <v>23</v>
      </c>
      <c r="D23" s="5" t="s">
        <v>24</v>
      </c>
      <c r="E23" s="1"/>
    </row>
    <row r="24" spans="1:5" ht="15.75" x14ac:dyDescent="0.25">
      <c r="A24" s="6" t="s">
        <v>25</v>
      </c>
      <c r="B24" s="54" t="s">
        <v>136</v>
      </c>
      <c r="C24" s="8">
        <v>1</v>
      </c>
      <c r="D24" s="9"/>
      <c r="E24" s="1"/>
    </row>
    <row r="25" spans="1:5" ht="15.75" x14ac:dyDescent="0.25">
      <c r="A25" s="10" t="s">
        <v>26</v>
      </c>
      <c r="B25" s="11" t="s">
        <v>27</v>
      </c>
      <c r="C25" s="12"/>
      <c r="D25" s="13"/>
      <c r="E25" s="14"/>
    </row>
    <row r="26" spans="1:5" ht="15.75" x14ac:dyDescent="0.25">
      <c r="A26" s="10" t="s">
        <v>28</v>
      </c>
      <c r="B26" s="55" t="s">
        <v>29</v>
      </c>
      <c r="C26" s="12"/>
      <c r="D26" s="13"/>
      <c r="E26" s="14"/>
    </row>
    <row r="27" spans="1:5" ht="15.75" x14ac:dyDescent="0.25">
      <c r="A27" s="10" t="s">
        <v>30</v>
      </c>
      <c r="B27" s="11" t="s">
        <v>31</v>
      </c>
      <c r="C27" s="15"/>
      <c r="D27" s="13"/>
      <c r="E27" s="14"/>
    </row>
    <row r="28" spans="1:5" ht="15.75" x14ac:dyDescent="0.25">
      <c r="A28" s="10" t="s">
        <v>32</v>
      </c>
      <c r="B28" s="55" t="s">
        <v>33</v>
      </c>
      <c r="C28" s="15"/>
      <c r="D28" s="13"/>
      <c r="E28" s="14"/>
    </row>
    <row r="29" spans="1:5" ht="16.5" thickBot="1" x14ac:dyDescent="0.3">
      <c r="A29" s="16" t="s">
        <v>34</v>
      </c>
      <c r="B29" s="56" t="s">
        <v>137</v>
      </c>
      <c r="C29" s="17">
        <v>0.5</v>
      </c>
      <c r="D29" s="18"/>
      <c r="E29" s="1"/>
    </row>
    <row r="30" spans="1:5" ht="16.5" thickBot="1" x14ac:dyDescent="0.3">
      <c r="A30" s="77" t="s">
        <v>51</v>
      </c>
      <c r="B30" s="78" t="s">
        <v>144</v>
      </c>
      <c r="C30" s="79"/>
      <c r="D30" s="74"/>
      <c r="E30" s="1"/>
    </row>
    <row r="31" spans="1:5" ht="15.75" customHeight="1" thickBot="1" x14ac:dyDescent="0.3">
      <c r="A31" s="133" t="s">
        <v>35</v>
      </c>
      <c r="B31" s="134"/>
      <c r="C31" s="19">
        <f>SUM(C24:C29)</f>
        <v>1.5</v>
      </c>
      <c r="D31" s="20">
        <f>SUM(D24:D30)</f>
        <v>0</v>
      </c>
      <c r="E31" s="1"/>
    </row>
    <row r="32" spans="1:5" ht="16.5" thickBot="1" x14ac:dyDescent="0.3">
      <c r="A32" s="1"/>
      <c r="B32" s="1"/>
      <c r="C32" s="1"/>
      <c r="D32" s="1"/>
      <c r="E32" s="1"/>
    </row>
    <row r="33" spans="1:5" ht="16.5" thickBot="1" x14ac:dyDescent="0.3">
      <c r="A33" s="120" t="s">
        <v>36</v>
      </c>
      <c r="B33" s="121"/>
      <c r="C33" s="121"/>
      <c r="D33" s="122"/>
      <c r="E33" s="1"/>
    </row>
    <row r="34" spans="1:5" ht="16.5" thickBot="1" x14ac:dyDescent="0.3">
      <c r="A34" s="120" t="s">
        <v>37</v>
      </c>
      <c r="B34" s="121"/>
      <c r="C34" s="121"/>
      <c r="D34" s="122"/>
      <c r="E34" s="1"/>
    </row>
    <row r="35" spans="1:5" ht="16.5" thickBot="1" x14ac:dyDescent="0.3">
      <c r="A35" s="4" t="s">
        <v>38</v>
      </c>
      <c r="B35" s="57" t="s">
        <v>39</v>
      </c>
      <c r="C35" s="5" t="s">
        <v>23</v>
      </c>
      <c r="D35" s="5" t="s">
        <v>24</v>
      </c>
      <c r="E35" s="1"/>
    </row>
    <row r="36" spans="1:5" ht="15.75" x14ac:dyDescent="0.25">
      <c r="A36" s="6" t="s">
        <v>25</v>
      </c>
      <c r="B36" s="7" t="s">
        <v>40</v>
      </c>
      <c r="C36" s="21">
        <f>1/12</f>
        <v>8.3333333333333329E-2</v>
      </c>
      <c r="D36" s="22">
        <f>C36*D31</f>
        <v>0</v>
      </c>
      <c r="E36" s="1"/>
    </row>
    <row r="37" spans="1:5" ht="16.5" thickBot="1" x14ac:dyDescent="0.3">
      <c r="A37" s="16" t="s">
        <v>26</v>
      </c>
      <c r="B37" s="56" t="s">
        <v>41</v>
      </c>
      <c r="C37" s="23">
        <v>0.1111</v>
      </c>
      <c r="D37" s="24">
        <f>C37*D31</f>
        <v>0</v>
      </c>
      <c r="E37" s="1"/>
    </row>
    <row r="38" spans="1:5" ht="16.5" thickBot="1" x14ac:dyDescent="0.3">
      <c r="A38" s="133" t="s">
        <v>35</v>
      </c>
      <c r="B38" s="134"/>
      <c r="C38" s="19">
        <f>SUM(C36:C37)</f>
        <v>0.19443333333333335</v>
      </c>
      <c r="D38" s="25">
        <f>SUM(D36:D37)</f>
        <v>0</v>
      </c>
      <c r="E38" s="1"/>
    </row>
    <row r="39" spans="1:5" ht="16.5" thickBot="1" x14ac:dyDescent="0.3">
      <c r="A39" s="1"/>
      <c r="B39" s="1"/>
      <c r="C39" s="1"/>
      <c r="D39" s="1"/>
      <c r="E39" s="1"/>
    </row>
    <row r="40" spans="1:5" ht="16.5" thickBot="1" x14ac:dyDescent="0.3">
      <c r="A40" s="137" t="s">
        <v>42</v>
      </c>
      <c r="B40" s="138"/>
      <c r="C40" s="138"/>
      <c r="D40" s="139"/>
      <c r="E40" s="26"/>
    </row>
    <row r="41" spans="1:5" ht="16.5" thickBot="1" x14ac:dyDescent="0.3">
      <c r="A41" s="140" t="s">
        <v>43</v>
      </c>
      <c r="B41" s="141"/>
      <c r="C41" s="27"/>
      <c r="D41" s="28">
        <f>D31+D38</f>
        <v>0</v>
      </c>
      <c r="E41" s="1"/>
    </row>
    <row r="42" spans="1:5" ht="16.5" thickBot="1" x14ac:dyDescent="0.3">
      <c r="A42" s="29" t="s">
        <v>44</v>
      </c>
      <c r="B42" s="58" t="s">
        <v>45</v>
      </c>
      <c r="C42" s="30" t="s">
        <v>23</v>
      </c>
      <c r="D42" s="30" t="s">
        <v>24</v>
      </c>
      <c r="E42" s="1"/>
    </row>
    <row r="43" spans="1:5" ht="16.5" thickBot="1" x14ac:dyDescent="0.3">
      <c r="A43" s="31" t="s">
        <v>25</v>
      </c>
      <c r="B43" s="32" t="s">
        <v>46</v>
      </c>
      <c r="C43" s="33">
        <v>0.2</v>
      </c>
      <c r="D43" s="34">
        <f>C43*D41</f>
        <v>0</v>
      </c>
      <c r="E43" s="1"/>
    </row>
    <row r="44" spans="1:5" ht="16.5" thickBot="1" x14ac:dyDescent="0.3">
      <c r="A44" s="31" t="s">
        <v>26</v>
      </c>
      <c r="B44" s="59" t="s">
        <v>47</v>
      </c>
      <c r="C44" s="33">
        <v>2.5000000000000001E-2</v>
      </c>
      <c r="D44" s="34">
        <f>C44*D41</f>
        <v>0</v>
      </c>
      <c r="E44" s="1"/>
    </row>
    <row r="45" spans="1:5" ht="16.5" thickBot="1" x14ac:dyDescent="0.3">
      <c r="A45" s="31" t="s">
        <v>28</v>
      </c>
      <c r="B45" s="35" t="s">
        <v>140</v>
      </c>
      <c r="C45" s="33">
        <v>0.05</v>
      </c>
      <c r="D45" s="34">
        <f>C45*D41</f>
        <v>0</v>
      </c>
      <c r="E45" s="1"/>
    </row>
    <row r="46" spans="1:5" ht="16.5" thickBot="1" x14ac:dyDescent="0.3">
      <c r="A46" s="31" t="s">
        <v>30</v>
      </c>
      <c r="B46" s="59" t="s">
        <v>48</v>
      </c>
      <c r="C46" s="33">
        <v>1.4999999999999999E-2</v>
      </c>
      <c r="D46" s="34">
        <f>C46*D41</f>
        <v>0</v>
      </c>
      <c r="E46" s="1"/>
    </row>
    <row r="47" spans="1:5" ht="16.5" thickBot="1" x14ac:dyDescent="0.3">
      <c r="A47" s="31" t="s">
        <v>32</v>
      </c>
      <c r="B47" s="32" t="s">
        <v>49</v>
      </c>
      <c r="C47" s="33">
        <v>0.01</v>
      </c>
      <c r="D47" s="34">
        <f>C47*D41</f>
        <v>0</v>
      </c>
      <c r="E47" s="1"/>
    </row>
    <row r="48" spans="1:5" ht="16.5" thickBot="1" x14ac:dyDescent="0.3">
      <c r="A48" s="31" t="s">
        <v>34</v>
      </c>
      <c r="B48" s="59" t="s">
        <v>50</v>
      </c>
      <c r="C48" s="33">
        <v>6.0000000000000001E-3</v>
      </c>
      <c r="D48" s="34">
        <f>C48*D41</f>
        <v>0</v>
      </c>
      <c r="E48" s="1"/>
    </row>
    <row r="49" spans="1:5" ht="16.5" thickBot="1" x14ac:dyDescent="0.3">
      <c r="A49" s="31" t="s">
        <v>51</v>
      </c>
      <c r="B49" s="32" t="s">
        <v>52</v>
      </c>
      <c r="C49" s="33">
        <v>2E-3</v>
      </c>
      <c r="D49" s="34">
        <f>C49*D41</f>
        <v>0</v>
      </c>
      <c r="E49" s="1"/>
    </row>
    <row r="50" spans="1:5" ht="16.5" thickBot="1" x14ac:dyDescent="0.3">
      <c r="A50" s="31" t="s">
        <v>53</v>
      </c>
      <c r="B50" s="32" t="s">
        <v>54</v>
      </c>
      <c r="C50" s="33">
        <v>0.08</v>
      </c>
      <c r="D50" s="34">
        <f>C50*D41</f>
        <v>0</v>
      </c>
      <c r="E50" s="1"/>
    </row>
    <row r="51" spans="1:5" ht="16.5" thickBot="1" x14ac:dyDescent="0.3">
      <c r="A51" s="133" t="s">
        <v>55</v>
      </c>
      <c r="B51" s="134"/>
      <c r="C51" s="19">
        <f>C43+C44+C46+C47+C48+C49+C50+C45</f>
        <v>0.38800000000000001</v>
      </c>
      <c r="D51" s="36">
        <f>SUM(D43:D50)</f>
        <v>0</v>
      </c>
      <c r="E51" s="1"/>
    </row>
    <row r="52" spans="1:5" ht="16.5" thickBot="1" x14ac:dyDescent="0.3">
      <c r="A52" s="1"/>
      <c r="B52" s="1"/>
      <c r="C52" s="1"/>
      <c r="D52" s="1"/>
      <c r="E52" s="1"/>
    </row>
    <row r="53" spans="1:5" ht="16.5" thickBot="1" x14ac:dyDescent="0.3">
      <c r="A53" s="120" t="s">
        <v>56</v>
      </c>
      <c r="B53" s="121"/>
      <c r="C53" s="121"/>
      <c r="D53" s="122"/>
      <c r="E53" s="1"/>
    </row>
    <row r="54" spans="1:5" ht="16.5" thickBot="1" x14ac:dyDescent="0.3">
      <c r="A54" s="4" t="s">
        <v>57</v>
      </c>
      <c r="B54" s="57" t="s">
        <v>58</v>
      </c>
      <c r="C54" s="5" t="s">
        <v>23</v>
      </c>
      <c r="D54" s="5" t="s">
        <v>24</v>
      </c>
      <c r="E54" s="1"/>
    </row>
    <row r="55" spans="1:5" ht="16.5" thickBot="1" x14ac:dyDescent="0.3">
      <c r="A55" s="31" t="s">
        <v>25</v>
      </c>
      <c r="B55" s="32" t="s">
        <v>59</v>
      </c>
      <c r="C55" s="33"/>
      <c r="D55" s="34"/>
      <c r="E55" s="1"/>
    </row>
    <row r="56" spans="1:5" ht="16.5" thickBot="1" x14ac:dyDescent="0.3">
      <c r="A56" s="31" t="s">
        <v>26</v>
      </c>
      <c r="B56" s="59" t="s">
        <v>60</v>
      </c>
      <c r="C56" s="33"/>
      <c r="D56" s="34"/>
      <c r="E56" s="1"/>
    </row>
    <row r="57" spans="1:5" ht="16.5" thickBot="1" x14ac:dyDescent="0.3">
      <c r="A57" s="31" t="s">
        <v>28</v>
      </c>
      <c r="B57" s="32" t="s">
        <v>61</v>
      </c>
      <c r="C57" s="32"/>
      <c r="D57" s="171"/>
      <c r="E57" s="1"/>
    </row>
    <row r="58" spans="1:5" ht="16.5" thickBot="1" x14ac:dyDescent="0.3">
      <c r="A58" s="70" t="s">
        <v>30</v>
      </c>
      <c r="B58" s="59" t="s">
        <v>62</v>
      </c>
      <c r="C58" s="32"/>
      <c r="D58" s="171"/>
      <c r="E58" s="1"/>
    </row>
    <row r="59" spans="1:5" ht="16.5" thickBot="1" x14ac:dyDescent="0.3">
      <c r="A59" s="37" t="s">
        <v>32</v>
      </c>
      <c r="B59" s="32" t="s">
        <v>63</v>
      </c>
      <c r="C59" s="32"/>
      <c r="D59" s="34"/>
      <c r="E59" s="1"/>
    </row>
    <row r="60" spans="1:5" ht="16.5" thickBot="1" x14ac:dyDescent="0.3">
      <c r="A60" s="38" t="s">
        <v>34</v>
      </c>
      <c r="B60" s="60" t="s">
        <v>64</v>
      </c>
      <c r="C60" s="32"/>
      <c r="D60" s="34"/>
      <c r="E60" s="1"/>
    </row>
    <row r="61" spans="1:5" ht="16.5" thickBot="1" x14ac:dyDescent="0.3">
      <c r="A61" s="135" t="s">
        <v>35</v>
      </c>
      <c r="B61" s="136"/>
      <c r="C61" s="19">
        <f>SUM(C55:C58)</f>
        <v>0</v>
      </c>
      <c r="D61" s="36"/>
      <c r="E61" s="1"/>
    </row>
    <row r="62" spans="1:5" ht="16.5" thickBot="1" x14ac:dyDescent="0.3">
      <c r="A62" s="1"/>
      <c r="B62" s="1"/>
      <c r="C62" s="1"/>
      <c r="D62" s="1"/>
      <c r="E62" s="1"/>
    </row>
    <row r="63" spans="1:5" ht="16.5" thickBot="1" x14ac:dyDescent="0.3">
      <c r="A63" s="120" t="s">
        <v>65</v>
      </c>
      <c r="B63" s="121"/>
      <c r="C63" s="121"/>
      <c r="D63" s="122"/>
      <c r="E63" s="1"/>
    </row>
    <row r="64" spans="1:5" ht="16.5" thickBot="1" x14ac:dyDescent="0.3">
      <c r="A64" s="4">
        <v>2</v>
      </c>
      <c r="B64" s="57" t="s">
        <v>66</v>
      </c>
      <c r="C64" s="5" t="s">
        <v>23</v>
      </c>
      <c r="D64" s="5" t="s">
        <v>24</v>
      </c>
      <c r="E64" s="1"/>
    </row>
    <row r="65" spans="1:5" ht="16.5" thickBot="1" x14ac:dyDescent="0.3">
      <c r="A65" s="31" t="s">
        <v>38</v>
      </c>
      <c r="B65" s="32" t="s">
        <v>39</v>
      </c>
      <c r="C65" s="33">
        <f>C38</f>
        <v>0.19443333333333335</v>
      </c>
      <c r="D65" s="34">
        <f>D38</f>
        <v>0</v>
      </c>
      <c r="E65" s="1"/>
    </row>
    <row r="66" spans="1:5" ht="16.5" thickBot="1" x14ac:dyDescent="0.3">
      <c r="A66" s="31" t="s">
        <v>44</v>
      </c>
      <c r="B66" s="59" t="s">
        <v>45</v>
      </c>
      <c r="C66" s="33">
        <f>C51</f>
        <v>0.38800000000000001</v>
      </c>
      <c r="D66" s="34">
        <f>D51</f>
        <v>0</v>
      </c>
      <c r="E66" s="1"/>
    </row>
    <row r="67" spans="1:5" ht="16.5" thickBot="1" x14ac:dyDescent="0.3">
      <c r="A67" s="31" t="s">
        <v>57</v>
      </c>
      <c r="B67" s="32" t="s">
        <v>58</v>
      </c>
      <c r="C67" s="39">
        <f>C61</f>
        <v>0</v>
      </c>
      <c r="D67" s="34">
        <f>D61</f>
        <v>0</v>
      </c>
      <c r="E67" s="1"/>
    </row>
    <row r="68" spans="1:5" ht="16.5" thickBot="1" x14ac:dyDescent="0.3">
      <c r="A68" s="133" t="s">
        <v>35</v>
      </c>
      <c r="B68" s="134"/>
      <c r="C68" s="40">
        <f>SUM(C65:C67)</f>
        <v>0.58243333333333336</v>
      </c>
      <c r="D68" s="36">
        <f>SUM(D65:D67)</f>
        <v>0</v>
      </c>
      <c r="E68" s="1"/>
    </row>
    <row r="69" spans="1:5" ht="16.5" thickBot="1" x14ac:dyDescent="0.3">
      <c r="A69" s="41"/>
      <c r="B69" s="1"/>
      <c r="C69" s="1"/>
      <c r="D69" s="1"/>
      <c r="E69" s="1"/>
    </row>
    <row r="70" spans="1:5" ht="16.5" thickBot="1" x14ac:dyDescent="0.3">
      <c r="A70" s="120" t="s">
        <v>67</v>
      </c>
      <c r="B70" s="121"/>
      <c r="C70" s="121"/>
      <c r="D70" s="122"/>
      <c r="E70" s="1"/>
    </row>
    <row r="71" spans="1:5" ht="16.5" thickBot="1" x14ac:dyDescent="0.3">
      <c r="A71" s="42" t="s">
        <v>68</v>
      </c>
      <c r="B71" s="27"/>
      <c r="C71" s="27"/>
      <c r="D71" s="28">
        <f>D31+D38</f>
        <v>0</v>
      </c>
      <c r="E71" s="1"/>
    </row>
    <row r="72" spans="1:5" ht="16.5" thickBot="1" x14ac:dyDescent="0.3">
      <c r="A72" s="29">
        <v>3</v>
      </c>
      <c r="B72" s="58" t="s">
        <v>69</v>
      </c>
      <c r="C72" s="30" t="s">
        <v>23</v>
      </c>
      <c r="D72" s="30" t="s">
        <v>24</v>
      </c>
      <c r="E72" s="1"/>
    </row>
    <row r="73" spans="1:5" ht="16.5" thickBot="1" x14ac:dyDescent="0.3">
      <c r="A73" s="31" t="s">
        <v>25</v>
      </c>
      <c r="B73" s="43" t="s">
        <v>70</v>
      </c>
      <c r="C73" s="33">
        <v>4.1999999999999997E-3</v>
      </c>
      <c r="D73" s="34">
        <f>C73*D71</f>
        <v>0</v>
      </c>
      <c r="E73" s="1"/>
    </row>
    <row r="74" spans="1:5" ht="16.5" thickBot="1" x14ac:dyDescent="0.3">
      <c r="A74" s="31" t="s">
        <v>26</v>
      </c>
      <c r="B74" s="61" t="s">
        <v>71</v>
      </c>
      <c r="C74" s="33">
        <v>2.9999999999999997E-4</v>
      </c>
      <c r="D74" s="34">
        <f>C74*D71</f>
        <v>0</v>
      </c>
      <c r="E74" s="1"/>
    </row>
    <row r="75" spans="1:5" ht="32.25" thickBot="1" x14ac:dyDescent="0.3">
      <c r="A75" s="31" t="s">
        <v>28</v>
      </c>
      <c r="B75" s="43" t="s">
        <v>72</v>
      </c>
      <c r="C75" s="33">
        <v>1.4999999999999999E-4</v>
      </c>
      <c r="D75" s="34">
        <f>C75*D71</f>
        <v>0</v>
      </c>
      <c r="E75" s="1"/>
    </row>
    <row r="76" spans="1:5" ht="16.5" thickBot="1" x14ac:dyDescent="0.3">
      <c r="A76" s="31" t="s">
        <v>30</v>
      </c>
      <c r="B76" s="61" t="s">
        <v>73</v>
      </c>
      <c r="C76" s="33">
        <v>1.9400000000000001E-2</v>
      </c>
      <c r="D76" s="34">
        <f>C76*D71</f>
        <v>0</v>
      </c>
      <c r="E76" s="1"/>
    </row>
    <row r="77" spans="1:5" ht="32.25" thickBot="1" x14ac:dyDescent="0.3">
      <c r="A77" s="31" t="s">
        <v>32</v>
      </c>
      <c r="B77" s="43" t="s">
        <v>74</v>
      </c>
      <c r="C77" s="33">
        <v>7.7000000000000002E-3</v>
      </c>
      <c r="D77" s="34">
        <f>C77*D71</f>
        <v>0</v>
      </c>
      <c r="E77" s="1"/>
    </row>
    <row r="78" spans="1:5" ht="32.25" thickBot="1" x14ac:dyDescent="0.3">
      <c r="A78" s="31" t="s">
        <v>34</v>
      </c>
      <c r="B78" s="61" t="s">
        <v>75</v>
      </c>
      <c r="C78" s="33">
        <v>8.0000000000000004E-4</v>
      </c>
      <c r="D78" s="34">
        <f>C78*D71</f>
        <v>0</v>
      </c>
      <c r="E78" s="1"/>
    </row>
    <row r="79" spans="1:5" ht="16.5" thickBot="1" x14ac:dyDescent="0.3">
      <c r="A79" s="133" t="s">
        <v>35</v>
      </c>
      <c r="B79" s="134"/>
      <c r="C79" s="19">
        <f>SUM(C73:C78)</f>
        <v>3.2550000000000003E-2</v>
      </c>
      <c r="D79" s="36">
        <f>SUM(D73:D78)</f>
        <v>0</v>
      </c>
      <c r="E79" s="1"/>
    </row>
    <row r="80" spans="1:5" ht="16.5" thickBot="1" x14ac:dyDescent="0.3">
      <c r="A80" s="1"/>
      <c r="B80" s="1"/>
      <c r="C80" s="1"/>
      <c r="D80" s="1"/>
      <c r="E80" s="1"/>
    </row>
    <row r="81" spans="1:5" ht="16.5" thickBot="1" x14ac:dyDescent="0.3">
      <c r="A81" s="120" t="s">
        <v>76</v>
      </c>
      <c r="B81" s="121"/>
      <c r="C81" s="121"/>
      <c r="D81" s="122"/>
      <c r="E81" s="1"/>
    </row>
    <row r="82" spans="1:5" ht="16.5" thickBot="1" x14ac:dyDescent="0.3">
      <c r="A82" s="148" t="s">
        <v>77</v>
      </c>
      <c r="B82" s="149"/>
      <c r="C82" s="149"/>
      <c r="D82" s="150"/>
      <c r="E82" s="1"/>
    </row>
    <row r="83" spans="1:5" ht="16.5" thickBot="1" x14ac:dyDescent="0.3">
      <c r="A83" s="44" t="s">
        <v>78</v>
      </c>
      <c r="B83" s="27"/>
      <c r="C83" s="27"/>
      <c r="D83" s="28">
        <f>D31+D38</f>
        <v>0</v>
      </c>
      <c r="E83" s="1"/>
    </row>
    <row r="84" spans="1:5" ht="16.5" thickBot="1" x14ac:dyDescent="0.3">
      <c r="A84" s="29" t="s">
        <v>79</v>
      </c>
      <c r="B84" s="58" t="s">
        <v>80</v>
      </c>
      <c r="C84" s="30" t="s">
        <v>23</v>
      </c>
      <c r="D84" s="30" t="s">
        <v>24</v>
      </c>
      <c r="E84" s="1"/>
    </row>
    <row r="85" spans="1:5" ht="16.5" thickBot="1" x14ac:dyDescent="0.3">
      <c r="A85" s="31" t="s">
        <v>25</v>
      </c>
      <c r="B85" s="32" t="s">
        <v>81</v>
      </c>
      <c r="C85" s="33"/>
      <c r="D85" s="34">
        <f>C85*D83</f>
        <v>0</v>
      </c>
      <c r="E85" s="45"/>
    </row>
    <row r="86" spans="1:5" ht="16.5" thickBot="1" x14ac:dyDescent="0.3">
      <c r="A86" s="31" t="s">
        <v>26</v>
      </c>
      <c r="B86" s="59" t="s">
        <v>80</v>
      </c>
      <c r="C86" s="33">
        <v>2.8E-3</v>
      </c>
      <c r="D86" s="34">
        <f>C86*D83</f>
        <v>0</v>
      </c>
      <c r="E86" s="1"/>
    </row>
    <row r="87" spans="1:5" ht="16.5" thickBot="1" x14ac:dyDescent="0.3">
      <c r="A87" s="31" t="s">
        <v>28</v>
      </c>
      <c r="B87" s="32" t="s">
        <v>82</v>
      </c>
      <c r="C87" s="33">
        <v>8.0000000000000004E-4</v>
      </c>
      <c r="D87" s="34">
        <f>C87*D83</f>
        <v>0</v>
      </c>
      <c r="E87" s="1"/>
    </row>
    <row r="88" spans="1:5" ht="16.5" thickBot="1" x14ac:dyDescent="0.3">
      <c r="A88" s="31" t="s">
        <v>30</v>
      </c>
      <c r="B88" s="59" t="s">
        <v>83</v>
      </c>
      <c r="C88" s="33">
        <v>2E-3</v>
      </c>
      <c r="D88" s="34">
        <f>C88*D83</f>
        <v>0</v>
      </c>
      <c r="E88" s="1"/>
    </row>
    <row r="89" spans="1:5" ht="16.5" thickBot="1" x14ac:dyDescent="0.3">
      <c r="A89" s="31" t="s">
        <v>32</v>
      </c>
      <c r="B89" s="32" t="s">
        <v>84</v>
      </c>
      <c r="C89" s="33">
        <v>5.5000000000000003E-4</v>
      </c>
      <c r="D89" s="34">
        <f>C89*D83</f>
        <v>0</v>
      </c>
      <c r="E89" s="1"/>
    </row>
    <row r="90" spans="1:5" ht="16.5" thickBot="1" x14ac:dyDescent="0.3">
      <c r="A90" s="31" t="s">
        <v>34</v>
      </c>
      <c r="B90" s="59" t="s">
        <v>85</v>
      </c>
      <c r="C90" s="33"/>
      <c r="D90" s="34"/>
      <c r="E90" s="1"/>
    </row>
    <row r="91" spans="1:5" ht="16.5" thickBot="1" x14ac:dyDescent="0.3">
      <c r="A91" s="133" t="s">
        <v>55</v>
      </c>
      <c r="B91" s="134"/>
      <c r="C91" s="19">
        <f>SUM(C85:C90)</f>
        <v>6.1500000000000001E-3</v>
      </c>
      <c r="D91" s="36">
        <f>SUM(D85:D90)</f>
        <v>0</v>
      </c>
      <c r="E91" s="1"/>
    </row>
    <row r="92" spans="1:5" ht="16.5" thickBot="1" x14ac:dyDescent="0.3">
      <c r="A92" s="1"/>
      <c r="B92" s="1"/>
      <c r="C92" s="1"/>
      <c r="D92" s="1"/>
      <c r="E92" s="1"/>
    </row>
    <row r="93" spans="1:5" ht="16.5" thickBot="1" x14ac:dyDescent="0.3">
      <c r="A93" s="120" t="s">
        <v>86</v>
      </c>
      <c r="B93" s="121"/>
      <c r="C93" s="121"/>
      <c r="D93" s="122"/>
      <c r="E93" s="1"/>
    </row>
    <row r="94" spans="1:5" ht="16.5" thickBot="1" x14ac:dyDescent="0.3">
      <c r="A94" s="4" t="s">
        <v>87</v>
      </c>
      <c r="B94" s="5" t="s">
        <v>88</v>
      </c>
      <c r="C94" s="5" t="s">
        <v>23</v>
      </c>
      <c r="D94" s="5" t="s">
        <v>24</v>
      </c>
      <c r="E94" s="1"/>
    </row>
    <row r="95" spans="1:5" ht="16.5" thickBot="1" x14ac:dyDescent="0.3">
      <c r="A95" s="31" t="s">
        <v>25</v>
      </c>
      <c r="B95" s="59" t="s">
        <v>89</v>
      </c>
      <c r="C95" s="32"/>
      <c r="D95" s="34"/>
      <c r="E95" s="1"/>
    </row>
    <row r="96" spans="1:5" ht="16.5" thickBot="1" x14ac:dyDescent="0.3">
      <c r="A96" s="133" t="s">
        <v>35</v>
      </c>
      <c r="B96" s="134"/>
      <c r="C96" s="40">
        <v>0</v>
      </c>
      <c r="D96" s="36">
        <f>D95</f>
        <v>0</v>
      </c>
      <c r="E96" s="1"/>
    </row>
    <row r="97" spans="1:5" ht="16.5" thickBot="1" x14ac:dyDescent="0.3">
      <c r="A97" s="1"/>
      <c r="B97" s="1"/>
      <c r="C97" s="1"/>
      <c r="D97" s="1"/>
      <c r="E97" s="1"/>
    </row>
    <row r="98" spans="1:5" ht="16.5" thickBot="1" x14ac:dyDescent="0.3">
      <c r="A98" s="120" t="s">
        <v>90</v>
      </c>
      <c r="B98" s="121"/>
      <c r="C98" s="121"/>
      <c r="D98" s="122"/>
      <c r="E98" s="1"/>
    </row>
    <row r="99" spans="1:5" ht="16.5" thickBot="1" x14ac:dyDescent="0.3">
      <c r="A99" s="4">
        <v>4</v>
      </c>
      <c r="B99" s="57" t="s">
        <v>91</v>
      </c>
      <c r="C99" s="5" t="s">
        <v>23</v>
      </c>
      <c r="D99" s="5" t="s">
        <v>24</v>
      </c>
      <c r="E99" s="1"/>
    </row>
    <row r="100" spans="1:5" ht="16.5" thickBot="1" x14ac:dyDescent="0.3">
      <c r="A100" s="31" t="s">
        <v>79</v>
      </c>
      <c r="B100" s="32" t="s">
        <v>80</v>
      </c>
      <c r="C100" s="33">
        <f>C91</f>
        <v>6.1500000000000001E-3</v>
      </c>
      <c r="D100" s="34">
        <f>D91</f>
        <v>0</v>
      </c>
      <c r="E100" s="1"/>
    </row>
    <row r="101" spans="1:5" ht="16.5" thickBot="1" x14ac:dyDescent="0.3">
      <c r="A101" s="31" t="s">
        <v>87</v>
      </c>
      <c r="B101" s="59" t="s">
        <v>88</v>
      </c>
      <c r="C101" s="33">
        <f>C95</f>
        <v>0</v>
      </c>
      <c r="D101" s="34">
        <f>D96</f>
        <v>0</v>
      </c>
      <c r="E101" s="1"/>
    </row>
    <row r="102" spans="1:5" ht="16.5" thickBot="1" x14ac:dyDescent="0.3">
      <c r="A102" s="133" t="s">
        <v>92</v>
      </c>
      <c r="B102" s="134"/>
      <c r="C102" s="19">
        <f>SUM(C100:C101)</f>
        <v>6.1500000000000001E-3</v>
      </c>
      <c r="D102" s="36">
        <f>SUM(D100:D101)</f>
        <v>0</v>
      </c>
      <c r="E102" s="1"/>
    </row>
    <row r="103" spans="1:5" ht="16.5" thickBot="1" x14ac:dyDescent="0.3">
      <c r="A103" s="1"/>
      <c r="B103" s="1"/>
      <c r="C103" s="1"/>
      <c r="D103" s="1"/>
      <c r="E103" s="1"/>
    </row>
    <row r="104" spans="1:5" ht="16.5" thickBot="1" x14ac:dyDescent="0.3">
      <c r="A104" s="120" t="s">
        <v>93</v>
      </c>
      <c r="B104" s="121"/>
      <c r="C104" s="121"/>
      <c r="D104" s="122"/>
      <c r="E104" s="1"/>
    </row>
    <row r="105" spans="1:5" ht="16.5" thickBot="1" x14ac:dyDescent="0.3">
      <c r="A105" s="4">
        <v>5</v>
      </c>
      <c r="B105" s="142" t="s">
        <v>94</v>
      </c>
      <c r="C105" s="143"/>
      <c r="D105" s="5" t="s">
        <v>24</v>
      </c>
      <c r="E105" s="1"/>
    </row>
    <row r="106" spans="1:5" ht="16.5" thickBot="1" x14ac:dyDescent="0.3">
      <c r="A106" s="31" t="s">
        <v>25</v>
      </c>
      <c r="B106" s="144" t="s">
        <v>95</v>
      </c>
      <c r="C106" s="145"/>
      <c r="D106" s="146"/>
      <c r="E106" s="151"/>
    </row>
    <row r="107" spans="1:5" ht="16.5" thickBot="1" x14ac:dyDescent="0.3">
      <c r="A107" s="31" t="s">
        <v>26</v>
      </c>
      <c r="B107" s="144" t="s">
        <v>96</v>
      </c>
      <c r="C107" s="145"/>
      <c r="D107" s="147"/>
      <c r="E107" s="151"/>
    </row>
    <row r="108" spans="1:5" ht="16.5" thickBot="1" x14ac:dyDescent="0.3">
      <c r="A108" s="31" t="s">
        <v>28</v>
      </c>
      <c r="B108" s="144" t="s">
        <v>116</v>
      </c>
      <c r="C108" s="145"/>
      <c r="D108" s="74"/>
    </row>
    <row r="109" spans="1:5" ht="16.5" thickBot="1" x14ac:dyDescent="0.3">
      <c r="A109" s="133" t="s">
        <v>97</v>
      </c>
      <c r="B109" s="152"/>
      <c r="C109" s="134"/>
      <c r="D109" s="36">
        <f>SUM(D106:D108)</f>
        <v>0</v>
      </c>
      <c r="E109" s="1"/>
    </row>
    <row r="110" spans="1:5" ht="16.5" thickBot="1" x14ac:dyDescent="0.3">
      <c r="A110" s="1"/>
      <c r="B110" s="1"/>
      <c r="C110" s="1"/>
      <c r="D110" s="1"/>
      <c r="E110" s="1"/>
    </row>
    <row r="111" spans="1:5" ht="15.75" x14ac:dyDescent="0.25">
      <c r="A111" s="153" t="s">
        <v>98</v>
      </c>
      <c r="B111" s="154"/>
      <c r="C111" s="154"/>
      <c r="D111" s="155"/>
      <c r="E111" s="1"/>
    </row>
    <row r="112" spans="1:5" ht="16.5" thickBot="1" x14ac:dyDescent="0.3">
      <c r="A112" s="156" t="s">
        <v>99</v>
      </c>
      <c r="B112" s="157"/>
      <c r="C112" s="158"/>
      <c r="D112" s="47">
        <f>D31+D68+D79+D102+D109</f>
        <v>0</v>
      </c>
      <c r="E112" s="1"/>
    </row>
    <row r="113" spans="1:5" ht="16.5" thickBot="1" x14ac:dyDescent="0.3">
      <c r="A113" s="29">
        <v>6</v>
      </c>
      <c r="B113" s="63" t="s">
        <v>100</v>
      </c>
      <c r="C113" s="30" t="s">
        <v>23</v>
      </c>
      <c r="D113" s="30" t="s">
        <v>24</v>
      </c>
      <c r="E113" s="1"/>
    </row>
    <row r="114" spans="1:5" ht="16.5" thickBot="1" x14ac:dyDescent="0.3">
      <c r="A114" s="31" t="s">
        <v>25</v>
      </c>
      <c r="B114" s="32" t="s">
        <v>101</v>
      </c>
      <c r="C114" s="33">
        <v>0.05</v>
      </c>
      <c r="D114" s="34">
        <f>C114*D112</f>
        <v>0</v>
      </c>
      <c r="E114" s="1"/>
    </row>
    <row r="115" spans="1:5" ht="16.5" thickBot="1" x14ac:dyDescent="0.3">
      <c r="A115" s="31" t="s">
        <v>26</v>
      </c>
      <c r="B115" s="32" t="s">
        <v>102</v>
      </c>
      <c r="C115" s="33"/>
      <c r="D115" s="34">
        <f>(D112+D114)*C115</f>
        <v>0</v>
      </c>
      <c r="E115" s="1"/>
    </row>
    <row r="116" spans="1:5" ht="16.5" thickBot="1" x14ac:dyDescent="0.3">
      <c r="A116" s="31" t="s">
        <v>28</v>
      </c>
      <c r="B116" s="32" t="s">
        <v>103</v>
      </c>
      <c r="C116" s="48"/>
      <c r="D116" s="34"/>
      <c r="E116" s="1"/>
    </row>
    <row r="117" spans="1:5" ht="16.5" thickBot="1" x14ac:dyDescent="0.3">
      <c r="A117" s="31"/>
      <c r="B117" s="59" t="s">
        <v>104</v>
      </c>
      <c r="C117" s="33">
        <v>7.5999999999999998E-2</v>
      </c>
      <c r="D117" s="34">
        <f>C117*D121</f>
        <v>0</v>
      </c>
      <c r="E117" s="1"/>
    </row>
    <row r="118" spans="1:5" ht="16.5" thickBot="1" x14ac:dyDescent="0.3">
      <c r="A118" s="31"/>
      <c r="B118" s="32" t="s">
        <v>105</v>
      </c>
      <c r="C118" s="33">
        <v>1.6500000000000001E-2</v>
      </c>
      <c r="D118" s="34">
        <f>C118*D121</f>
        <v>0</v>
      </c>
      <c r="E118" s="1"/>
    </row>
    <row r="119" spans="1:5" ht="16.5" thickBot="1" x14ac:dyDescent="0.3">
      <c r="A119" s="31"/>
      <c r="B119" s="32" t="s">
        <v>106</v>
      </c>
      <c r="C119" s="33">
        <v>0.03</v>
      </c>
      <c r="D119" s="34">
        <f>C119*D121</f>
        <v>0</v>
      </c>
      <c r="E119" s="1"/>
    </row>
    <row r="120" spans="1:5" ht="16.5" thickBot="1" x14ac:dyDescent="0.3">
      <c r="A120" s="133" t="s">
        <v>107</v>
      </c>
      <c r="B120" s="152"/>
      <c r="C120" s="49">
        <f>C117+C118+C119</f>
        <v>0.1225</v>
      </c>
      <c r="D120" s="34"/>
      <c r="E120" s="1"/>
    </row>
    <row r="121" spans="1:5" ht="16.5" thickBot="1" x14ac:dyDescent="0.3">
      <c r="A121" s="159"/>
      <c r="B121" s="160"/>
      <c r="C121" s="161"/>
      <c r="D121" s="34">
        <f>(D112+D114+D115)/(1-C120)</f>
        <v>0</v>
      </c>
      <c r="E121" s="1"/>
    </row>
    <row r="122" spans="1:5" ht="16.5" thickBot="1" x14ac:dyDescent="0.3">
      <c r="A122" s="133" t="s">
        <v>55</v>
      </c>
      <c r="B122" s="134"/>
      <c r="C122" s="19">
        <f>SUM(C114+C115+C120)</f>
        <v>0.17249999999999999</v>
      </c>
      <c r="D122" s="36">
        <f>SUM(D114:D119)</f>
        <v>0</v>
      </c>
      <c r="E122" s="1"/>
    </row>
    <row r="123" spans="1:5" ht="16.5" thickBot="1" x14ac:dyDescent="0.3">
      <c r="A123" s="1"/>
      <c r="B123" s="1"/>
      <c r="C123" s="1"/>
      <c r="D123" s="1"/>
      <c r="E123" s="1"/>
    </row>
    <row r="124" spans="1:5" ht="16.5" thickBot="1" x14ac:dyDescent="0.3">
      <c r="A124" s="120" t="s">
        <v>108</v>
      </c>
      <c r="B124" s="121"/>
      <c r="C124" s="121"/>
      <c r="D124" s="122"/>
      <c r="E124" s="1"/>
    </row>
    <row r="125" spans="1:5" ht="16.5" thickBot="1" x14ac:dyDescent="0.3">
      <c r="A125" s="4"/>
      <c r="B125" s="62" t="s">
        <v>109</v>
      </c>
      <c r="C125" s="5" t="s">
        <v>23</v>
      </c>
      <c r="D125" s="5" t="s">
        <v>24</v>
      </c>
      <c r="E125" s="1"/>
    </row>
    <row r="126" spans="1:5" ht="16.5" thickBot="1" x14ac:dyDescent="0.3">
      <c r="A126" s="29" t="s">
        <v>25</v>
      </c>
      <c r="B126" s="32" t="s">
        <v>21</v>
      </c>
      <c r="C126" s="33">
        <f>C31</f>
        <v>1.5</v>
      </c>
      <c r="D126" s="50">
        <f>D31</f>
        <v>0</v>
      </c>
      <c r="E126" s="1"/>
    </row>
    <row r="127" spans="1:5" ht="16.5" thickBot="1" x14ac:dyDescent="0.3">
      <c r="A127" s="29" t="s">
        <v>26</v>
      </c>
      <c r="B127" s="59" t="s">
        <v>36</v>
      </c>
      <c r="C127" s="33">
        <f>C68</f>
        <v>0.58243333333333336</v>
      </c>
      <c r="D127" s="50">
        <f>D68</f>
        <v>0</v>
      </c>
      <c r="E127" s="1"/>
    </row>
    <row r="128" spans="1:5" ht="16.5" thickBot="1" x14ac:dyDescent="0.3">
      <c r="A128" s="29" t="s">
        <v>28</v>
      </c>
      <c r="B128" s="32" t="s">
        <v>67</v>
      </c>
      <c r="C128" s="33">
        <f>C79</f>
        <v>3.2550000000000003E-2</v>
      </c>
      <c r="D128" s="50">
        <f>D79</f>
        <v>0</v>
      </c>
      <c r="E128" s="1"/>
    </row>
    <row r="129" spans="1:8" ht="16.5" thickBot="1" x14ac:dyDescent="0.3">
      <c r="A129" s="29" t="s">
        <v>30</v>
      </c>
      <c r="B129" s="59" t="s">
        <v>76</v>
      </c>
      <c r="C129" s="33">
        <f>C91+C96</f>
        <v>6.1500000000000001E-3</v>
      </c>
      <c r="D129" s="50">
        <f>D102</f>
        <v>0</v>
      </c>
      <c r="E129" s="1"/>
    </row>
    <row r="130" spans="1:8" ht="16.5" thickBot="1" x14ac:dyDescent="0.3">
      <c r="A130" s="29" t="s">
        <v>32</v>
      </c>
      <c r="B130" s="32" t="s">
        <v>93</v>
      </c>
      <c r="C130" s="48"/>
      <c r="D130" s="50">
        <f>D109</f>
        <v>0</v>
      </c>
      <c r="E130" s="1"/>
    </row>
    <row r="131" spans="1:8" ht="16.5" thickBot="1" x14ac:dyDescent="0.3">
      <c r="A131" s="133" t="s">
        <v>110</v>
      </c>
      <c r="B131" s="134"/>
      <c r="C131" s="30"/>
      <c r="D131" s="50">
        <f>SUM(D126:D130)</f>
        <v>0</v>
      </c>
      <c r="E131" s="1"/>
    </row>
    <row r="132" spans="1:8" ht="16.5" thickBot="1" x14ac:dyDescent="0.3">
      <c r="A132" s="29" t="s">
        <v>34</v>
      </c>
      <c r="B132" s="59" t="s">
        <v>111</v>
      </c>
      <c r="C132" s="33">
        <f>C122</f>
        <v>0.17249999999999999</v>
      </c>
      <c r="D132" s="50">
        <f>D122</f>
        <v>0</v>
      </c>
      <c r="E132" s="1"/>
    </row>
    <row r="133" spans="1:8" ht="16.5" thickBot="1" x14ac:dyDescent="0.3">
      <c r="A133" s="133" t="s">
        <v>112</v>
      </c>
      <c r="B133" s="134"/>
      <c r="C133" s="51">
        <f>SUM(C126:C132)</f>
        <v>2.2936333333333332</v>
      </c>
      <c r="D133" s="50">
        <f>ROUND(SUM(D131:D132),2)</f>
        <v>0</v>
      </c>
      <c r="E133" s="1"/>
    </row>
    <row r="134" spans="1:8" ht="16.5" thickBot="1" x14ac:dyDescent="0.3">
      <c r="A134" s="133" t="s">
        <v>113</v>
      </c>
      <c r="B134" s="134"/>
      <c r="C134" s="51"/>
      <c r="D134" s="52">
        <v>3</v>
      </c>
      <c r="E134" s="1"/>
      <c r="H134" s="80"/>
    </row>
    <row r="135" spans="1:8" ht="16.5" thickBot="1" x14ac:dyDescent="0.3">
      <c r="A135" s="133" t="s">
        <v>114</v>
      </c>
      <c r="B135" s="134"/>
      <c r="C135" s="51"/>
      <c r="D135" s="50">
        <f>D133*D134</f>
        <v>0</v>
      </c>
      <c r="E135" s="1"/>
      <c r="H135" s="81"/>
    </row>
    <row r="136" spans="1:8" ht="16.5" thickBot="1" x14ac:dyDescent="0.3">
      <c r="A136" s="133" t="s">
        <v>141</v>
      </c>
      <c r="B136" s="134"/>
      <c r="C136" s="51"/>
      <c r="D136" s="50"/>
      <c r="E136" s="1"/>
    </row>
    <row r="137" spans="1:8" ht="16.5" thickBot="1" x14ac:dyDescent="0.3">
      <c r="A137" s="133" t="s">
        <v>115</v>
      </c>
      <c r="B137" s="134"/>
      <c r="C137" s="51"/>
      <c r="D137" s="84">
        <f>(D135+D136)*C10</f>
        <v>0</v>
      </c>
      <c r="E137" s="1"/>
    </row>
    <row r="141" spans="1:8" x14ac:dyDescent="0.25">
      <c r="D141" s="81"/>
    </row>
  </sheetData>
  <mergeCells count="68">
    <mergeCell ref="E106:E107"/>
    <mergeCell ref="B107:C107"/>
    <mergeCell ref="A137:B137"/>
    <mergeCell ref="A109:C109"/>
    <mergeCell ref="A111:D111"/>
    <mergeCell ref="A112:C112"/>
    <mergeCell ref="A120:B120"/>
    <mergeCell ref="A121:C121"/>
    <mergeCell ref="A122:B122"/>
    <mergeCell ref="A124:D124"/>
    <mergeCell ref="A131:B131"/>
    <mergeCell ref="A133:B133"/>
    <mergeCell ref="A134:B134"/>
    <mergeCell ref="A135:B135"/>
    <mergeCell ref="B108:C108"/>
    <mergeCell ref="A136:B136"/>
    <mergeCell ref="A104:D104"/>
    <mergeCell ref="B105:C105"/>
    <mergeCell ref="B106:C106"/>
    <mergeCell ref="D106:D107"/>
    <mergeCell ref="A82:D82"/>
    <mergeCell ref="A91:B91"/>
    <mergeCell ref="A93:D93"/>
    <mergeCell ref="A96:B96"/>
    <mergeCell ref="A98:D98"/>
    <mergeCell ref="A102:B102"/>
    <mergeCell ref="A70:D70"/>
    <mergeCell ref="A79:B79"/>
    <mergeCell ref="A38:B38"/>
    <mergeCell ref="A40:D40"/>
    <mergeCell ref="A41:B41"/>
    <mergeCell ref="A51:B51"/>
    <mergeCell ref="A53:D53"/>
    <mergeCell ref="A81:D81"/>
    <mergeCell ref="A34:D34"/>
    <mergeCell ref="A17:B17"/>
    <mergeCell ref="C17:D17"/>
    <mergeCell ref="A18:B18"/>
    <mergeCell ref="C18:D18"/>
    <mergeCell ref="A19:B19"/>
    <mergeCell ref="C19:D19"/>
    <mergeCell ref="A20:B20"/>
    <mergeCell ref="C20:D20"/>
    <mergeCell ref="A22:D22"/>
    <mergeCell ref="A31:B31"/>
    <mergeCell ref="A33:D33"/>
    <mergeCell ref="A61:B61"/>
    <mergeCell ref="A63:D63"/>
    <mergeCell ref="A68:B68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6"/>
  <sheetViews>
    <sheetView topLeftCell="A108" zoomScale="80" zoomScaleNormal="80" workbookViewId="0">
      <selection activeCell="E119" sqref="E119"/>
    </sheetView>
  </sheetViews>
  <sheetFormatPr defaultRowHeight="15" x14ac:dyDescent="0.25"/>
  <cols>
    <col min="1" max="1" width="21.7109375" customWidth="1"/>
    <col min="2" max="2" width="59" customWidth="1"/>
    <col min="3" max="3" width="13.5703125" customWidth="1"/>
    <col min="4" max="4" width="27.42578125" customWidth="1"/>
    <col min="5" max="5" width="58" customWidth="1"/>
  </cols>
  <sheetData>
    <row r="1" spans="1:5" ht="15.75" x14ac:dyDescent="0.25">
      <c r="A1" s="85" t="s">
        <v>0</v>
      </c>
      <c r="B1" s="86"/>
      <c r="C1" s="86"/>
      <c r="D1" s="87"/>
      <c r="E1" s="1"/>
    </row>
    <row r="2" spans="1:5" ht="16.5" thickBot="1" x14ac:dyDescent="0.3">
      <c r="A2" s="88"/>
      <c r="B2" s="89"/>
      <c r="C2" s="89"/>
      <c r="D2" s="90"/>
      <c r="E2" s="1"/>
    </row>
    <row r="3" spans="1:5" ht="30" x14ac:dyDescent="0.4">
      <c r="A3" s="85" t="s">
        <v>1</v>
      </c>
      <c r="B3" s="86"/>
      <c r="C3" s="86"/>
      <c r="D3" s="87"/>
      <c r="E3" s="2"/>
    </row>
    <row r="4" spans="1:5" ht="30" x14ac:dyDescent="0.4">
      <c r="A4" s="91" t="s">
        <v>2</v>
      </c>
      <c r="B4" s="92"/>
      <c r="C4" s="93" t="s">
        <v>3</v>
      </c>
      <c r="D4" s="94"/>
      <c r="E4" s="2"/>
    </row>
    <row r="5" spans="1:5" ht="16.5" thickBot="1" x14ac:dyDescent="0.3">
      <c r="A5" s="95" t="s">
        <v>4</v>
      </c>
      <c r="B5" s="96"/>
      <c r="C5" s="97"/>
      <c r="D5" s="98"/>
      <c r="E5" s="1"/>
    </row>
    <row r="6" spans="1:5" ht="16.5" thickBot="1" x14ac:dyDescent="0.3">
      <c r="A6" s="1"/>
      <c r="B6" s="3"/>
      <c r="C6" s="1"/>
      <c r="D6" s="1"/>
      <c r="E6" s="1"/>
    </row>
    <row r="7" spans="1:5" ht="16.5" thickBot="1" x14ac:dyDescent="0.3">
      <c r="A7" s="99" t="s">
        <v>5</v>
      </c>
      <c r="B7" s="100"/>
      <c r="C7" s="100"/>
      <c r="D7" s="101"/>
      <c r="E7" s="1"/>
    </row>
    <row r="8" spans="1:5" ht="15.75" x14ac:dyDescent="0.25">
      <c r="A8" s="102" t="s">
        <v>6</v>
      </c>
      <c r="B8" s="103"/>
      <c r="C8" s="104" t="s">
        <v>7</v>
      </c>
      <c r="D8" s="105"/>
      <c r="E8" s="1"/>
    </row>
    <row r="9" spans="1:5" ht="15.75" x14ac:dyDescent="0.25">
      <c r="A9" s="106" t="s">
        <v>8</v>
      </c>
      <c r="B9" s="107"/>
      <c r="C9" s="108"/>
      <c r="D9" s="109"/>
      <c r="E9" s="1"/>
    </row>
    <row r="10" spans="1:5" ht="16.5" thickBot="1" x14ac:dyDescent="0.3">
      <c r="A10" s="95" t="s">
        <v>9</v>
      </c>
      <c r="B10" s="96"/>
      <c r="C10" s="110">
        <v>12</v>
      </c>
      <c r="D10" s="111"/>
      <c r="E10" s="1"/>
    </row>
    <row r="11" spans="1:5" ht="16.5" thickBot="1" x14ac:dyDescent="0.3">
      <c r="A11" s="1"/>
      <c r="B11" s="1"/>
      <c r="C11" s="1"/>
      <c r="D11" s="1"/>
      <c r="E11" s="1"/>
    </row>
    <row r="12" spans="1:5" ht="16.5" thickBot="1" x14ac:dyDescent="0.3">
      <c r="A12" s="99" t="s">
        <v>10</v>
      </c>
      <c r="B12" s="100"/>
      <c r="C12" s="100"/>
      <c r="D12" s="101"/>
      <c r="E12" s="1"/>
    </row>
    <row r="13" spans="1:5" ht="15.75" x14ac:dyDescent="0.25">
      <c r="A13" s="112" t="s">
        <v>11</v>
      </c>
      <c r="B13" s="113"/>
      <c r="C13" s="114" t="s">
        <v>12</v>
      </c>
      <c r="D13" s="115"/>
      <c r="E13" s="1"/>
    </row>
    <row r="14" spans="1:5" ht="16.5" thickBot="1" x14ac:dyDescent="0.3">
      <c r="A14" s="116" t="s">
        <v>13</v>
      </c>
      <c r="B14" s="117"/>
      <c r="C14" s="118" t="s">
        <v>14</v>
      </c>
      <c r="D14" s="119"/>
      <c r="E14" s="1"/>
    </row>
    <row r="15" spans="1:5" ht="16.5" thickBot="1" x14ac:dyDescent="0.3">
      <c r="A15" s="1"/>
      <c r="B15" s="1"/>
      <c r="C15" s="1"/>
      <c r="D15" s="1"/>
      <c r="E15" s="1"/>
    </row>
    <row r="16" spans="1:5" ht="16.5" thickBot="1" x14ac:dyDescent="0.3">
      <c r="A16" s="99" t="s">
        <v>15</v>
      </c>
      <c r="B16" s="100"/>
      <c r="C16" s="100"/>
      <c r="D16" s="101"/>
      <c r="E16" s="1"/>
    </row>
    <row r="17" spans="1:5" ht="15.75" x14ac:dyDescent="0.25">
      <c r="A17" s="112" t="s">
        <v>16</v>
      </c>
      <c r="B17" s="113"/>
      <c r="C17" s="123"/>
      <c r="D17" s="124"/>
      <c r="E17" s="1"/>
    </row>
    <row r="18" spans="1:5" ht="15.75" x14ac:dyDescent="0.25">
      <c r="A18" s="125" t="s">
        <v>17</v>
      </c>
      <c r="B18" s="126"/>
      <c r="C18" s="127" t="s">
        <v>117</v>
      </c>
      <c r="D18" s="128"/>
      <c r="E18" s="1"/>
    </row>
    <row r="19" spans="1:5" ht="15.75" x14ac:dyDescent="0.25">
      <c r="A19" s="125" t="s">
        <v>19</v>
      </c>
      <c r="B19" s="126"/>
      <c r="C19" s="129"/>
      <c r="D19" s="130"/>
      <c r="E19" s="1"/>
    </row>
    <row r="20" spans="1:5" ht="16.5" thickBot="1" x14ac:dyDescent="0.3">
      <c r="A20" s="116" t="s">
        <v>20</v>
      </c>
      <c r="B20" s="117"/>
      <c r="C20" s="131" t="s">
        <v>118</v>
      </c>
      <c r="D20" s="132"/>
      <c r="E20" s="1"/>
    </row>
    <row r="21" spans="1:5" ht="16.5" thickBot="1" x14ac:dyDescent="0.3">
      <c r="A21" s="1"/>
      <c r="B21" s="1"/>
      <c r="C21" s="1"/>
      <c r="D21" s="1"/>
      <c r="E21" s="1"/>
    </row>
    <row r="22" spans="1:5" ht="16.5" thickBot="1" x14ac:dyDescent="0.3">
      <c r="A22" s="120" t="s">
        <v>21</v>
      </c>
      <c r="B22" s="121"/>
      <c r="C22" s="121"/>
      <c r="D22" s="122"/>
      <c r="E22" s="1"/>
    </row>
    <row r="23" spans="1:5" ht="32.25" thickBot="1" x14ac:dyDescent="0.3">
      <c r="A23" s="4">
        <v>1</v>
      </c>
      <c r="B23" s="57" t="s">
        <v>22</v>
      </c>
      <c r="C23" s="5" t="s">
        <v>23</v>
      </c>
      <c r="D23" s="5" t="s">
        <v>24</v>
      </c>
      <c r="E23" s="1"/>
    </row>
    <row r="24" spans="1:5" ht="15.75" x14ac:dyDescent="0.25">
      <c r="A24" s="6" t="s">
        <v>25</v>
      </c>
      <c r="B24" s="7" t="s">
        <v>136</v>
      </c>
      <c r="C24" s="8">
        <v>1</v>
      </c>
      <c r="D24" s="9"/>
      <c r="E24" s="1"/>
    </row>
    <row r="25" spans="1:5" ht="15.75" x14ac:dyDescent="0.25">
      <c r="A25" s="10" t="s">
        <v>26</v>
      </c>
      <c r="B25" s="55" t="s">
        <v>27</v>
      </c>
      <c r="C25" s="12"/>
      <c r="D25" s="13"/>
      <c r="E25" s="14"/>
    </row>
    <row r="26" spans="1:5" ht="15.75" x14ac:dyDescent="0.25">
      <c r="A26" s="10" t="s">
        <v>28</v>
      </c>
      <c r="B26" s="11" t="s">
        <v>29</v>
      </c>
      <c r="C26" s="12"/>
      <c r="D26" s="13"/>
      <c r="E26" s="14"/>
    </row>
    <row r="27" spans="1:5" ht="15.75" x14ac:dyDescent="0.25">
      <c r="A27" s="10" t="s">
        <v>30</v>
      </c>
      <c r="B27" s="55" t="s">
        <v>31</v>
      </c>
      <c r="C27" s="15"/>
      <c r="D27" s="13"/>
      <c r="E27" s="14"/>
    </row>
    <row r="28" spans="1:5" ht="15.75" x14ac:dyDescent="0.25">
      <c r="A28" s="10" t="s">
        <v>32</v>
      </c>
      <c r="B28" s="11" t="s">
        <v>33</v>
      </c>
      <c r="C28" s="15"/>
      <c r="D28" s="13"/>
      <c r="E28" s="14"/>
    </row>
    <row r="29" spans="1:5" ht="16.5" thickBot="1" x14ac:dyDescent="0.3">
      <c r="A29" s="16" t="s">
        <v>34</v>
      </c>
      <c r="B29" s="56" t="s">
        <v>138</v>
      </c>
      <c r="C29" s="17">
        <v>0.5</v>
      </c>
      <c r="D29" s="18"/>
      <c r="E29" s="1"/>
    </row>
    <row r="30" spans="1:5" ht="16.5" thickBot="1" x14ac:dyDescent="0.3">
      <c r="A30" s="77" t="s">
        <v>51</v>
      </c>
      <c r="B30" s="78" t="s">
        <v>144</v>
      </c>
      <c r="C30" s="79"/>
      <c r="D30" s="74"/>
      <c r="E30" s="1"/>
    </row>
    <row r="31" spans="1:5" ht="16.5" thickBot="1" x14ac:dyDescent="0.3">
      <c r="A31" s="133" t="s">
        <v>35</v>
      </c>
      <c r="B31" s="134"/>
      <c r="C31" s="19">
        <f>SUM(C24:C29)</f>
        <v>1.5</v>
      </c>
      <c r="D31" s="20">
        <f>SUM(D24:D30)</f>
        <v>0</v>
      </c>
      <c r="E31" s="1"/>
    </row>
    <row r="32" spans="1:5" ht="16.5" thickBot="1" x14ac:dyDescent="0.3">
      <c r="A32" s="1"/>
      <c r="B32" s="1"/>
      <c r="C32" s="1"/>
      <c r="D32" s="1"/>
      <c r="E32" s="1"/>
    </row>
    <row r="33" spans="1:5" ht="16.5" thickBot="1" x14ac:dyDescent="0.3">
      <c r="A33" s="120" t="s">
        <v>36</v>
      </c>
      <c r="B33" s="121"/>
      <c r="C33" s="121"/>
      <c r="D33" s="122"/>
      <c r="E33" s="1"/>
    </row>
    <row r="34" spans="1:5" ht="16.5" thickBot="1" x14ac:dyDescent="0.3">
      <c r="A34" s="120" t="s">
        <v>37</v>
      </c>
      <c r="B34" s="121"/>
      <c r="C34" s="121"/>
      <c r="D34" s="122"/>
      <c r="E34" s="1"/>
    </row>
    <row r="35" spans="1:5" ht="32.25" thickBot="1" x14ac:dyDescent="0.3">
      <c r="A35" s="4" t="s">
        <v>38</v>
      </c>
      <c r="B35" s="57" t="s">
        <v>39</v>
      </c>
      <c r="C35" s="5" t="s">
        <v>23</v>
      </c>
      <c r="D35" s="5" t="s">
        <v>24</v>
      </c>
      <c r="E35" s="1"/>
    </row>
    <row r="36" spans="1:5" ht="15.75" x14ac:dyDescent="0.25">
      <c r="A36" s="6" t="s">
        <v>25</v>
      </c>
      <c r="B36" s="7" t="s">
        <v>40</v>
      </c>
      <c r="C36" s="21">
        <f>1/12</f>
        <v>8.3333333333333329E-2</v>
      </c>
      <c r="D36" s="22">
        <f>C36*D31</f>
        <v>0</v>
      </c>
      <c r="E36" s="1"/>
    </row>
    <row r="37" spans="1:5" ht="16.5" thickBot="1" x14ac:dyDescent="0.3">
      <c r="A37" s="16" t="s">
        <v>26</v>
      </c>
      <c r="B37" s="56" t="s">
        <v>41</v>
      </c>
      <c r="C37" s="23">
        <v>0.1111</v>
      </c>
      <c r="D37" s="24">
        <f>C37*D31</f>
        <v>0</v>
      </c>
      <c r="E37" s="1"/>
    </row>
    <row r="38" spans="1:5" ht="16.5" thickBot="1" x14ac:dyDescent="0.3">
      <c r="A38" s="133" t="s">
        <v>35</v>
      </c>
      <c r="B38" s="134"/>
      <c r="C38" s="19">
        <f>SUM(C36:C37)</f>
        <v>0.19443333333333335</v>
      </c>
      <c r="D38" s="25">
        <f>SUM(D36:D37)</f>
        <v>0</v>
      </c>
      <c r="E38" s="1"/>
    </row>
    <row r="39" spans="1:5" ht="16.5" thickBot="1" x14ac:dyDescent="0.3">
      <c r="A39" s="1"/>
      <c r="B39" s="1"/>
      <c r="C39" s="1"/>
      <c r="D39" s="1"/>
      <c r="E39" s="1"/>
    </row>
    <row r="40" spans="1:5" ht="16.5" thickBot="1" x14ac:dyDescent="0.3">
      <c r="A40" s="137" t="s">
        <v>42</v>
      </c>
      <c r="B40" s="138"/>
      <c r="C40" s="138"/>
      <c r="D40" s="139"/>
      <c r="E40" s="26"/>
    </row>
    <row r="41" spans="1:5" ht="16.5" thickBot="1" x14ac:dyDescent="0.3">
      <c r="A41" s="140" t="s">
        <v>43</v>
      </c>
      <c r="B41" s="141"/>
      <c r="C41" s="27"/>
      <c r="D41" s="28">
        <f>D31+D38</f>
        <v>0</v>
      </c>
      <c r="E41" s="1"/>
    </row>
    <row r="42" spans="1:5" ht="32.25" thickBot="1" x14ac:dyDescent="0.3">
      <c r="A42" s="29" t="s">
        <v>44</v>
      </c>
      <c r="B42" s="58" t="s">
        <v>45</v>
      </c>
      <c r="C42" s="30" t="s">
        <v>23</v>
      </c>
      <c r="D42" s="30" t="s">
        <v>24</v>
      </c>
      <c r="E42" s="1"/>
    </row>
    <row r="43" spans="1:5" ht="16.5" thickBot="1" x14ac:dyDescent="0.3">
      <c r="A43" s="31" t="s">
        <v>25</v>
      </c>
      <c r="B43" s="32" t="s">
        <v>46</v>
      </c>
      <c r="C43" s="33">
        <v>0.2</v>
      </c>
      <c r="D43" s="34">
        <f>C43*D41</f>
        <v>0</v>
      </c>
      <c r="E43" s="1"/>
    </row>
    <row r="44" spans="1:5" ht="16.5" thickBot="1" x14ac:dyDescent="0.3">
      <c r="A44" s="31" t="s">
        <v>26</v>
      </c>
      <c r="B44" s="59" t="s">
        <v>47</v>
      </c>
      <c r="C44" s="33">
        <v>2.5000000000000001E-2</v>
      </c>
      <c r="D44" s="34">
        <f>C44*D41</f>
        <v>0</v>
      </c>
      <c r="E44" s="1"/>
    </row>
    <row r="45" spans="1:5" ht="16.5" thickBot="1" x14ac:dyDescent="0.3">
      <c r="A45" s="31" t="s">
        <v>28</v>
      </c>
      <c r="B45" s="64" t="s">
        <v>140</v>
      </c>
      <c r="C45" s="33">
        <v>0.05</v>
      </c>
      <c r="D45" s="34">
        <f>C45*D41</f>
        <v>0</v>
      </c>
      <c r="E45" s="1"/>
    </row>
    <row r="46" spans="1:5" ht="16.5" thickBot="1" x14ac:dyDescent="0.3">
      <c r="A46" s="31" t="s">
        <v>30</v>
      </c>
      <c r="B46" s="32" t="s">
        <v>48</v>
      </c>
      <c r="C46" s="33">
        <v>1.4999999999999999E-2</v>
      </c>
      <c r="D46" s="34">
        <f>C46*D41</f>
        <v>0</v>
      </c>
      <c r="E46" s="1"/>
    </row>
    <row r="47" spans="1:5" ht="16.5" thickBot="1" x14ac:dyDescent="0.3">
      <c r="A47" s="31" t="s">
        <v>32</v>
      </c>
      <c r="B47" s="59" t="s">
        <v>49</v>
      </c>
      <c r="C47" s="33">
        <v>0.01</v>
      </c>
      <c r="D47" s="34">
        <f>C47*D41</f>
        <v>0</v>
      </c>
      <c r="E47" s="1"/>
    </row>
    <row r="48" spans="1:5" ht="16.5" thickBot="1" x14ac:dyDescent="0.3">
      <c r="A48" s="31" t="s">
        <v>34</v>
      </c>
      <c r="B48" s="32" t="s">
        <v>50</v>
      </c>
      <c r="C48" s="33">
        <v>6.0000000000000001E-3</v>
      </c>
      <c r="D48" s="34">
        <f>C48*D41</f>
        <v>0</v>
      </c>
      <c r="E48" s="1"/>
    </row>
    <row r="49" spans="1:5" ht="16.5" thickBot="1" x14ac:dyDescent="0.3">
      <c r="A49" s="31" t="s">
        <v>51</v>
      </c>
      <c r="B49" s="32" t="s">
        <v>52</v>
      </c>
      <c r="C49" s="33">
        <v>2E-3</v>
      </c>
      <c r="D49" s="34">
        <f>C49*D41</f>
        <v>0</v>
      </c>
      <c r="E49" s="1"/>
    </row>
    <row r="50" spans="1:5" ht="16.5" thickBot="1" x14ac:dyDescent="0.3">
      <c r="A50" s="31" t="s">
        <v>53</v>
      </c>
      <c r="B50" s="32" t="s">
        <v>54</v>
      </c>
      <c r="C50" s="33">
        <v>0.08</v>
      </c>
      <c r="D50" s="34">
        <f>C50*D41</f>
        <v>0</v>
      </c>
      <c r="E50" s="1"/>
    </row>
    <row r="51" spans="1:5" ht="16.5" thickBot="1" x14ac:dyDescent="0.3">
      <c r="A51" s="133" t="s">
        <v>55</v>
      </c>
      <c r="B51" s="134"/>
      <c r="C51" s="19">
        <f>C43+C44+C46+C47+C48+C49+C50+C45</f>
        <v>0.38800000000000001</v>
      </c>
      <c r="D51" s="36">
        <f>SUM(D43:D50)</f>
        <v>0</v>
      </c>
      <c r="E51" s="1"/>
    </row>
    <row r="52" spans="1:5" ht="16.5" thickBot="1" x14ac:dyDescent="0.3">
      <c r="A52" s="1"/>
      <c r="B52" s="1"/>
      <c r="C52" s="1"/>
      <c r="D52" s="1"/>
      <c r="E52" s="1"/>
    </row>
    <row r="53" spans="1:5" ht="16.5" thickBot="1" x14ac:dyDescent="0.3">
      <c r="A53" s="120" t="s">
        <v>56</v>
      </c>
      <c r="B53" s="121"/>
      <c r="C53" s="121"/>
      <c r="D53" s="122"/>
      <c r="E53" s="1"/>
    </row>
    <row r="54" spans="1:5" ht="32.25" thickBot="1" x14ac:dyDescent="0.3">
      <c r="A54" s="4" t="s">
        <v>57</v>
      </c>
      <c r="B54" s="57" t="s">
        <v>58</v>
      </c>
      <c r="C54" s="5" t="s">
        <v>23</v>
      </c>
      <c r="D54" s="5" t="s">
        <v>24</v>
      </c>
      <c r="E54" s="1"/>
    </row>
    <row r="55" spans="1:5" ht="16.5" thickBot="1" x14ac:dyDescent="0.3">
      <c r="A55" s="31" t="s">
        <v>25</v>
      </c>
      <c r="B55" s="32" t="s">
        <v>59</v>
      </c>
      <c r="C55" s="33"/>
      <c r="D55" s="34"/>
      <c r="E55" s="1"/>
    </row>
    <row r="56" spans="1:5" ht="16.5" thickBot="1" x14ac:dyDescent="0.3">
      <c r="A56" s="31" t="s">
        <v>26</v>
      </c>
      <c r="B56" s="59" t="s">
        <v>60</v>
      </c>
      <c r="C56" s="33"/>
      <c r="D56" s="34"/>
      <c r="E56" s="1"/>
    </row>
    <row r="57" spans="1:5" ht="16.5" thickBot="1" x14ac:dyDescent="0.3">
      <c r="A57" s="31" t="s">
        <v>28</v>
      </c>
      <c r="B57" s="32" t="s">
        <v>61</v>
      </c>
      <c r="C57" s="32"/>
      <c r="D57" s="171"/>
      <c r="E57" s="1"/>
    </row>
    <row r="58" spans="1:5" ht="16.5" thickBot="1" x14ac:dyDescent="0.3">
      <c r="A58" s="31" t="s">
        <v>30</v>
      </c>
      <c r="B58" s="59" t="s">
        <v>62</v>
      </c>
      <c r="C58" s="32"/>
      <c r="D58" s="171"/>
      <c r="E58" s="1"/>
    </row>
    <row r="59" spans="1:5" ht="16.5" thickBot="1" x14ac:dyDescent="0.3">
      <c r="A59" s="37" t="s">
        <v>32</v>
      </c>
      <c r="B59" s="32" t="s">
        <v>63</v>
      </c>
      <c r="C59" s="32"/>
      <c r="D59" s="171"/>
      <c r="E59" s="1"/>
    </row>
    <row r="60" spans="1:5" ht="16.5" thickBot="1" x14ac:dyDescent="0.3">
      <c r="A60" s="38" t="s">
        <v>119</v>
      </c>
      <c r="B60" s="60" t="s">
        <v>64</v>
      </c>
      <c r="C60" s="32"/>
      <c r="D60" s="34"/>
      <c r="E60" s="1"/>
    </row>
    <row r="61" spans="1:5" ht="16.5" thickBot="1" x14ac:dyDescent="0.3">
      <c r="A61" s="133" t="s">
        <v>35</v>
      </c>
      <c r="B61" s="134"/>
      <c r="C61" s="19">
        <f>SUM(C55:C58)</f>
        <v>0</v>
      </c>
      <c r="D61" s="36">
        <f>SUM(D55:D60)</f>
        <v>0</v>
      </c>
      <c r="E61" s="1"/>
    </row>
    <row r="62" spans="1:5" ht="16.5" thickBot="1" x14ac:dyDescent="0.3">
      <c r="A62" s="1"/>
      <c r="B62" s="1"/>
      <c r="C62" s="1"/>
      <c r="D62" s="1"/>
      <c r="E62" s="1"/>
    </row>
    <row r="63" spans="1:5" ht="16.5" thickBot="1" x14ac:dyDescent="0.3">
      <c r="A63" s="120" t="s">
        <v>65</v>
      </c>
      <c r="B63" s="121"/>
      <c r="C63" s="121"/>
      <c r="D63" s="122"/>
      <c r="E63" s="1"/>
    </row>
    <row r="64" spans="1:5" ht="32.25" thickBot="1" x14ac:dyDescent="0.3">
      <c r="A64" s="4">
        <v>2</v>
      </c>
      <c r="B64" s="57" t="s">
        <v>66</v>
      </c>
      <c r="C64" s="5" t="s">
        <v>23</v>
      </c>
      <c r="D64" s="5" t="s">
        <v>24</v>
      </c>
      <c r="E64" s="1"/>
    </row>
    <row r="65" spans="1:5" ht="16.5" thickBot="1" x14ac:dyDescent="0.3">
      <c r="A65" s="31" t="s">
        <v>38</v>
      </c>
      <c r="B65" s="32" t="s">
        <v>39</v>
      </c>
      <c r="C65" s="33">
        <f>C38</f>
        <v>0.19443333333333335</v>
      </c>
      <c r="D65" s="34">
        <f>D38</f>
        <v>0</v>
      </c>
      <c r="E65" s="1"/>
    </row>
    <row r="66" spans="1:5" ht="16.5" thickBot="1" x14ac:dyDescent="0.3">
      <c r="A66" s="31" t="s">
        <v>44</v>
      </c>
      <c r="B66" s="59" t="s">
        <v>45</v>
      </c>
      <c r="C66" s="33">
        <f>C51</f>
        <v>0.38800000000000001</v>
      </c>
      <c r="D66" s="34">
        <f>D51</f>
        <v>0</v>
      </c>
      <c r="E66" s="1"/>
    </row>
    <row r="67" spans="1:5" ht="16.5" thickBot="1" x14ac:dyDescent="0.3">
      <c r="A67" s="31" t="s">
        <v>57</v>
      </c>
      <c r="B67" s="32" t="s">
        <v>58</v>
      </c>
      <c r="C67" s="39">
        <f>C61</f>
        <v>0</v>
      </c>
      <c r="D67" s="34">
        <f>D61</f>
        <v>0</v>
      </c>
      <c r="E67" s="1"/>
    </row>
    <row r="68" spans="1:5" ht="16.5" thickBot="1" x14ac:dyDescent="0.3">
      <c r="A68" s="133" t="s">
        <v>35</v>
      </c>
      <c r="B68" s="134"/>
      <c r="C68" s="40">
        <f>SUM(C65:C67)</f>
        <v>0.58243333333333336</v>
      </c>
      <c r="D68" s="36">
        <f>SUM(D65:D67)</f>
        <v>0</v>
      </c>
      <c r="E68" s="1"/>
    </row>
    <row r="69" spans="1:5" ht="16.5" thickBot="1" x14ac:dyDescent="0.3">
      <c r="A69" s="41"/>
      <c r="B69" s="1"/>
      <c r="C69" s="1"/>
      <c r="D69" s="1"/>
      <c r="E69" s="1"/>
    </row>
    <row r="70" spans="1:5" ht="16.5" thickBot="1" x14ac:dyDescent="0.3">
      <c r="A70" s="120" t="s">
        <v>67</v>
      </c>
      <c r="B70" s="121"/>
      <c r="C70" s="121"/>
      <c r="D70" s="122"/>
      <c r="E70" s="1"/>
    </row>
    <row r="71" spans="1:5" ht="16.5" thickBot="1" x14ac:dyDescent="0.3">
      <c r="A71" s="42" t="s">
        <v>68</v>
      </c>
      <c r="B71" s="27"/>
      <c r="C71" s="27"/>
      <c r="D71" s="28">
        <f>D31+D38</f>
        <v>0</v>
      </c>
      <c r="E71" s="1"/>
    </row>
    <row r="72" spans="1:5" ht="32.25" thickBot="1" x14ac:dyDescent="0.3">
      <c r="A72" s="29">
        <v>3</v>
      </c>
      <c r="B72" s="58" t="s">
        <v>69</v>
      </c>
      <c r="C72" s="30" t="s">
        <v>23</v>
      </c>
      <c r="D72" s="30" t="s">
        <v>24</v>
      </c>
      <c r="E72" s="1"/>
    </row>
    <row r="73" spans="1:5" ht="16.5" thickBot="1" x14ac:dyDescent="0.3">
      <c r="A73" s="31" t="s">
        <v>25</v>
      </c>
      <c r="B73" s="43" t="s">
        <v>70</v>
      </c>
      <c r="C73" s="33">
        <v>4.1999999999999997E-3</v>
      </c>
      <c r="D73" s="34">
        <f>C73*D71</f>
        <v>0</v>
      </c>
      <c r="E73" s="1"/>
    </row>
    <row r="74" spans="1:5" ht="16.5" thickBot="1" x14ac:dyDescent="0.3">
      <c r="A74" s="31" t="s">
        <v>26</v>
      </c>
      <c r="B74" s="61" t="s">
        <v>71</v>
      </c>
      <c r="C74" s="33">
        <v>2.9999999999999997E-4</v>
      </c>
      <c r="D74" s="34">
        <f>C74*D71</f>
        <v>0</v>
      </c>
      <c r="E74" s="1"/>
    </row>
    <row r="75" spans="1:5" ht="32.25" thickBot="1" x14ac:dyDescent="0.3">
      <c r="A75" s="31" t="s">
        <v>28</v>
      </c>
      <c r="B75" s="43" t="s">
        <v>72</v>
      </c>
      <c r="C75" s="33">
        <v>1.4999999999999999E-4</v>
      </c>
      <c r="D75" s="34">
        <f>C75*D71</f>
        <v>0</v>
      </c>
      <c r="E75" s="1"/>
    </row>
    <row r="76" spans="1:5" ht="16.5" thickBot="1" x14ac:dyDescent="0.3">
      <c r="A76" s="31" t="s">
        <v>30</v>
      </c>
      <c r="B76" s="61" t="s">
        <v>73</v>
      </c>
      <c r="C76" s="33">
        <v>1.9400000000000001E-2</v>
      </c>
      <c r="D76" s="34">
        <f>C76*D71</f>
        <v>0</v>
      </c>
      <c r="E76" s="1"/>
    </row>
    <row r="77" spans="1:5" ht="32.25" thickBot="1" x14ac:dyDescent="0.3">
      <c r="A77" s="31" t="s">
        <v>32</v>
      </c>
      <c r="B77" s="43" t="s">
        <v>74</v>
      </c>
      <c r="C77" s="33">
        <v>7.7000000000000002E-3</v>
      </c>
      <c r="D77" s="34">
        <f>C77*D71</f>
        <v>0</v>
      </c>
      <c r="E77" s="1"/>
    </row>
    <row r="78" spans="1:5" ht="32.25" thickBot="1" x14ac:dyDescent="0.3">
      <c r="A78" s="31" t="s">
        <v>34</v>
      </c>
      <c r="B78" s="61" t="s">
        <v>75</v>
      </c>
      <c r="C78" s="33">
        <v>8.0000000000000004E-4</v>
      </c>
      <c r="D78" s="34">
        <f>C78*D71</f>
        <v>0</v>
      </c>
      <c r="E78" s="1"/>
    </row>
    <row r="79" spans="1:5" ht="16.5" thickBot="1" x14ac:dyDescent="0.3">
      <c r="A79" s="133" t="s">
        <v>35</v>
      </c>
      <c r="B79" s="134"/>
      <c r="C79" s="19">
        <f>SUM(C73:C78)</f>
        <v>3.2550000000000003E-2</v>
      </c>
      <c r="D79" s="36">
        <f>SUM(D73:D78)</f>
        <v>0</v>
      </c>
      <c r="E79" s="1"/>
    </row>
    <row r="80" spans="1:5" ht="16.5" thickBot="1" x14ac:dyDescent="0.3">
      <c r="A80" s="1"/>
      <c r="B80" s="1"/>
      <c r="C80" s="1"/>
      <c r="D80" s="1"/>
      <c r="E80" s="1"/>
    </row>
    <row r="81" spans="1:5" ht="16.5" thickBot="1" x14ac:dyDescent="0.3">
      <c r="A81" s="120" t="s">
        <v>76</v>
      </c>
      <c r="B81" s="121"/>
      <c r="C81" s="121"/>
      <c r="D81" s="122"/>
      <c r="E81" s="1"/>
    </row>
    <row r="82" spans="1:5" ht="16.5" thickBot="1" x14ac:dyDescent="0.3">
      <c r="A82" s="148" t="s">
        <v>77</v>
      </c>
      <c r="B82" s="149"/>
      <c r="C82" s="149"/>
      <c r="D82" s="150"/>
      <c r="E82" s="1"/>
    </row>
    <row r="83" spans="1:5" ht="16.5" thickBot="1" x14ac:dyDescent="0.3">
      <c r="A83" s="44" t="s">
        <v>78</v>
      </c>
      <c r="B83" s="27"/>
      <c r="C83" s="27"/>
      <c r="D83" s="28">
        <f>D31+D38</f>
        <v>0</v>
      </c>
      <c r="E83" s="1"/>
    </row>
    <row r="84" spans="1:5" ht="32.25" thickBot="1" x14ac:dyDescent="0.3">
      <c r="A84" s="29" t="s">
        <v>79</v>
      </c>
      <c r="B84" s="58" t="s">
        <v>80</v>
      </c>
      <c r="C84" s="30" t="s">
        <v>23</v>
      </c>
      <c r="D84" s="30" t="s">
        <v>24</v>
      </c>
      <c r="E84" s="1"/>
    </row>
    <row r="85" spans="1:5" ht="16.5" thickBot="1" x14ac:dyDescent="0.3">
      <c r="A85" s="31" t="s">
        <v>25</v>
      </c>
      <c r="B85" s="32" t="s">
        <v>81</v>
      </c>
      <c r="C85" s="33"/>
      <c r="D85" s="34">
        <f>C85*D83</f>
        <v>0</v>
      </c>
      <c r="E85" s="45"/>
    </row>
    <row r="86" spans="1:5" ht="16.5" thickBot="1" x14ac:dyDescent="0.3">
      <c r="A86" s="31" t="s">
        <v>26</v>
      </c>
      <c r="B86" s="59" t="s">
        <v>80</v>
      </c>
      <c r="C86" s="33">
        <v>2.8E-3</v>
      </c>
      <c r="D86" s="34">
        <f>C86*D83</f>
        <v>0</v>
      </c>
      <c r="E86" s="1"/>
    </row>
    <row r="87" spans="1:5" ht="16.5" thickBot="1" x14ac:dyDescent="0.3">
      <c r="A87" s="31" t="s">
        <v>28</v>
      </c>
      <c r="B87" s="32" t="s">
        <v>82</v>
      </c>
      <c r="C87" s="33">
        <v>8.0000000000000004E-4</v>
      </c>
      <c r="D87" s="34">
        <f>C87*D83</f>
        <v>0</v>
      </c>
      <c r="E87" s="1"/>
    </row>
    <row r="88" spans="1:5" ht="16.5" thickBot="1" x14ac:dyDescent="0.3">
      <c r="A88" s="31" t="s">
        <v>30</v>
      </c>
      <c r="B88" s="59" t="s">
        <v>83</v>
      </c>
      <c r="C88" s="33">
        <v>2E-3</v>
      </c>
      <c r="D88" s="34">
        <f>C88*D83</f>
        <v>0</v>
      </c>
      <c r="E88" s="1"/>
    </row>
    <row r="89" spans="1:5" ht="16.5" thickBot="1" x14ac:dyDescent="0.3">
      <c r="A89" s="31" t="s">
        <v>32</v>
      </c>
      <c r="B89" s="32" t="s">
        <v>84</v>
      </c>
      <c r="C89" s="33">
        <v>5.5000000000000003E-4</v>
      </c>
      <c r="D89" s="34">
        <f>C89*D83</f>
        <v>0</v>
      </c>
      <c r="E89" s="1"/>
    </row>
    <row r="90" spans="1:5" ht="16.5" thickBot="1" x14ac:dyDescent="0.3">
      <c r="A90" s="31" t="s">
        <v>34</v>
      </c>
      <c r="B90" s="59" t="s">
        <v>85</v>
      </c>
      <c r="C90" s="33"/>
      <c r="D90" s="34"/>
      <c r="E90" s="1"/>
    </row>
    <row r="91" spans="1:5" ht="16.5" thickBot="1" x14ac:dyDescent="0.3">
      <c r="A91" s="133" t="s">
        <v>55</v>
      </c>
      <c r="B91" s="134"/>
      <c r="C91" s="19">
        <f>SUM(C85:C90)</f>
        <v>6.1500000000000001E-3</v>
      </c>
      <c r="D91" s="36">
        <f>SUM(D85:D90)</f>
        <v>0</v>
      </c>
      <c r="E91" s="1"/>
    </row>
    <row r="92" spans="1:5" ht="16.5" thickBot="1" x14ac:dyDescent="0.3">
      <c r="A92" s="1"/>
      <c r="B92" s="1"/>
      <c r="C92" s="1"/>
      <c r="D92" s="1"/>
      <c r="E92" s="1"/>
    </row>
    <row r="93" spans="1:5" ht="16.5" thickBot="1" x14ac:dyDescent="0.3">
      <c r="A93" s="120" t="s">
        <v>86</v>
      </c>
      <c r="B93" s="121"/>
      <c r="C93" s="121"/>
      <c r="D93" s="122"/>
      <c r="E93" s="1"/>
    </row>
    <row r="94" spans="1:5" ht="32.25" thickBot="1" x14ac:dyDescent="0.3">
      <c r="A94" s="4" t="s">
        <v>87</v>
      </c>
      <c r="B94" s="5" t="s">
        <v>88</v>
      </c>
      <c r="C94" s="5" t="s">
        <v>23</v>
      </c>
      <c r="D94" s="5" t="s">
        <v>24</v>
      </c>
      <c r="E94" s="1"/>
    </row>
    <row r="95" spans="1:5" ht="16.5" thickBot="1" x14ac:dyDescent="0.3">
      <c r="A95" s="31" t="s">
        <v>25</v>
      </c>
      <c r="B95" s="59" t="s">
        <v>89</v>
      </c>
      <c r="C95" s="32"/>
      <c r="D95" s="34"/>
      <c r="E95" s="1"/>
    </row>
    <row r="96" spans="1:5" ht="16.5" thickBot="1" x14ac:dyDescent="0.3">
      <c r="A96" s="133" t="s">
        <v>35</v>
      </c>
      <c r="B96" s="134"/>
      <c r="C96" s="40">
        <v>0</v>
      </c>
      <c r="D96" s="36">
        <f>D95</f>
        <v>0</v>
      </c>
      <c r="E96" s="1"/>
    </row>
    <row r="97" spans="1:5" ht="16.5" thickBot="1" x14ac:dyDescent="0.3">
      <c r="A97" s="1"/>
      <c r="B97" s="1"/>
      <c r="C97" s="1"/>
      <c r="D97" s="1"/>
      <c r="E97" s="1"/>
    </row>
    <row r="98" spans="1:5" ht="16.5" thickBot="1" x14ac:dyDescent="0.3">
      <c r="A98" s="120" t="s">
        <v>90</v>
      </c>
      <c r="B98" s="121"/>
      <c r="C98" s="121"/>
      <c r="D98" s="122"/>
      <c r="E98" s="1"/>
    </row>
    <row r="99" spans="1:5" ht="32.25" thickBot="1" x14ac:dyDescent="0.3">
      <c r="A99" s="4">
        <v>4</v>
      </c>
      <c r="B99" s="57" t="s">
        <v>91</v>
      </c>
      <c r="C99" s="5" t="s">
        <v>23</v>
      </c>
      <c r="D99" s="5" t="s">
        <v>24</v>
      </c>
      <c r="E99" s="1"/>
    </row>
    <row r="100" spans="1:5" ht="16.5" thickBot="1" x14ac:dyDescent="0.3">
      <c r="A100" s="31" t="s">
        <v>79</v>
      </c>
      <c r="B100" s="32" t="s">
        <v>80</v>
      </c>
      <c r="C100" s="33">
        <f>C91</f>
        <v>6.1500000000000001E-3</v>
      </c>
      <c r="D100" s="34">
        <f>D91</f>
        <v>0</v>
      </c>
      <c r="E100" s="1"/>
    </row>
    <row r="101" spans="1:5" ht="16.5" thickBot="1" x14ac:dyDescent="0.3">
      <c r="A101" s="31" t="s">
        <v>87</v>
      </c>
      <c r="B101" s="59" t="s">
        <v>88</v>
      </c>
      <c r="C101" s="33">
        <f>C95</f>
        <v>0</v>
      </c>
      <c r="D101" s="34">
        <f>D96</f>
        <v>0</v>
      </c>
      <c r="E101" s="1"/>
    </row>
    <row r="102" spans="1:5" ht="16.5" thickBot="1" x14ac:dyDescent="0.3">
      <c r="A102" s="133" t="s">
        <v>92</v>
      </c>
      <c r="B102" s="134"/>
      <c r="C102" s="19">
        <f>SUM(C100:C101)</f>
        <v>6.1500000000000001E-3</v>
      </c>
      <c r="D102" s="36">
        <f>SUM(D100:D101)</f>
        <v>0</v>
      </c>
      <c r="E102" s="1"/>
    </row>
    <row r="103" spans="1:5" ht="16.5" thickBot="1" x14ac:dyDescent="0.3">
      <c r="A103" s="1"/>
      <c r="B103" s="1"/>
      <c r="C103" s="1"/>
      <c r="D103" s="1"/>
      <c r="E103" s="1"/>
    </row>
    <row r="104" spans="1:5" ht="16.5" thickBot="1" x14ac:dyDescent="0.3">
      <c r="A104" s="120" t="s">
        <v>93</v>
      </c>
      <c r="B104" s="121"/>
      <c r="C104" s="121"/>
      <c r="D104" s="122"/>
      <c r="E104" s="1"/>
    </row>
    <row r="105" spans="1:5" ht="16.5" thickBot="1" x14ac:dyDescent="0.3">
      <c r="A105" s="4">
        <v>5</v>
      </c>
      <c r="B105" s="142" t="s">
        <v>94</v>
      </c>
      <c r="C105" s="143"/>
      <c r="D105" s="5" t="s">
        <v>24</v>
      </c>
      <c r="E105" s="1"/>
    </row>
    <row r="106" spans="1:5" ht="16.5" thickBot="1" x14ac:dyDescent="0.3">
      <c r="A106" s="31" t="s">
        <v>25</v>
      </c>
      <c r="B106" s="144" t="s">
        <v>95</v>
      </c>
      <c r="C106" s="145"/>
      <c r="D106" s="146"/>
      <c r="E106" s="151"/>
    </row>
    <row r="107" spans="1:5" ht="16.5" thickBot="1" x14ac:dyDescent="0.3">
      <c r="A107" s="31" t="s">
        <v>26</v>
      </c>
      <c r="B107" s="144" t="s">
        <v>96</v>
      </c>
      <c r="C107" s="145"/>
      <c r="D107" s="147"/>
      <c r="E107" s="151"/>
    </row>
    <row r="108" spans="1:5" ht="16.5" thickBot="1" x14ac:dyDescent="0.3">
      <c r="A108" s="31" t="s">
        <v>28</v>
      </c>
      <c r="B108" s="144" t="s">
        <v>85</v>
      </c>
      <c r="C108" s="145"/>
      <c r="D108" s="46"/>
      <c r="E108" s="1"/>
    </row>
    <row r="109" spans="1:5" ht="16.5" thickBot="1" x14ac:dyDescent="0.3">
      <c r="A109" s="133" t="s">
        <v>97</v>
      </c>
      <c r="B109" s="152"/>
      <c r="C109" s="134"/>
      <c r="D109" s="36">
        <f>SUM(D106:D108)</f>
        <v>0</v>
      </c>
      <c r="E109" s="1"/>
    </row>
    <row r="110" spans="1:5" ht="16.5" thickBot="1" x14ac:dyDescent="0.3">
      <c r="A110" s="1"/>
      <c r="B110" s="1"/>
      <c r="C110" s="1"/>
      <c r="D110" s="1"/>
      <c r="E110" s="1"/>
    </row>
    <row r="111" spans="1:5" ht="15.75" x14ac:dyDescent="0.25">
      <c r="A111" s="153" t="s">
        <v>98</v>
      </c>
      <c r="B111" s="154"/>
      <c r="C111" s="154"/>
      <c r="D111" s="155"/>
      <c r="E111" s="1"/>
    </row>
    <row r="112" spans="1:5" ht="16.5" thickBot="1" x14ac:dyDescent="0.3">
      <c r="A112" s="156" t="s">
        <v>99</v>
      </c>
      <c r="B112" s="157"/>
      <c r="C112" s="158"/>
      <c r="D112" s="47">
        <f>D31+D68+D79+D102+D109</f>
        <v>0</v>
      </c>
      <c r="E112" s="1"/>
    </row>
    <row r="113" spans="1:5" ht="32.25" thickBot="1" x14ac:dyDescent="0.3">
      <c r="A113" s="29">
        <v>6</v>
      </c>
      <c r="B113" s="63" t="s">
        <v>100</v>
      </c>
      <c r="C113" s="30" t="s">
        <v>23</v>
      </c>
      <c r="D113" s="30" t="s">
        <v>24</v>
      </c>
      <c r="E113" s="1"/>
    </row>
    <row r="114" spans="1:5" ht="16.5" thickBot="1" x14ac:dyDescent="0.3">
      <c r="A114" s="31" t="s">
        <v>25</v>
      </c>
      <c r="B114" s="32" t="s">
        <v>101</v>
      </c>
      <c r="C114" s="33">
        <v>0.05</v>
      </c>
      <c r="D114" s="34">
        <f>C114*D112</f>
        <v>0</v>
      </c>
      <c r="E114" s="1"/>
    </row>
    <row r="115" spans="1:5" ht="16.5" thickBot="1" x14ac:dyDescent="0.3">
      <c r="A115" s="31" t="s">
        <v>26</v>
      </c>
      <c r="B115" s="32" t="s">
        <v>102</v>
      </c>
      <c r="C115" s="33"/>
      <c r="D115" s="34">
        <f>(D112+D114)*C115</f>
        <v>0</v>
      </c>
      <c r="E115" s="1"/>
    </row>
    <row r="116" spans="1:5" ht="16.5" thickBot="1" x14ac:dyDescent="0.3">
      <c r="A116" s="31" t="s">
        <v>28</v>
      </c>
      <c r="B116" s="32" t="s">
        <v>103</v>
      </c>
      <c r="C116" s="48"/>
      <c r="D116" s="34"/>
      <c r="E116" s="1"/>
    </row>
    <row r="117" spans="1:5" ht="16.5" thickBot="1" x14ac:dyDescent="0.3">
      <c r="A117" s="31"/>
      <c r="B117" s="59" t="s">
        <v>104</v>
      </c>
      <c r="C117" s="33">
        <v>7.5999999999999998E-2</v>
      </c>
      <c r="D117" s="34">
        <f>C117*D121</f>
        <v>0</v>
      </c>
      <c r="E117" s="1"/>
    </row>
    <row r="118" spans="1:5" ht="16.5" thickBot="1" x14ac:dyDescent="0.3">
      <c r="A118" s="31"/>
      <c r="B118" s="32" t="s">
        <v>105</v>
      </c>
      <c r="C118" s="33">
        <v>1.6500000000000001E-2</v>
      </c>
      <c r="D118" s="34">
        <f>C118*D121</f>
        <v>0</v>
      </c>
      <c r="E118" s="1"/>
    </row>
    <row r="119" spans="1:5" ht="16.5" thickBot="1" x14ac:dyDescent="0.3">
      <c r="A119" s="31"/>
      <c r="B119" s="32" t="s">
        <v>106</v>
      </c>
      <c r="C119" s="33">
        <v>0.03</v>
      </c>
      <c r="D119" s="34">
        <f>C119*D121</f>
        <v>0</v>
      </c>
      <c r="E119" s="1"/>
    </row>
    <row r="120" spans="1:5" ht="16.5" thickBot="1" x14ac:dyDescent="0.3">
      <c r="A120" s="133" t="s">
        <v>107</v>
      </c>
      <c r="B120" s="152"/>
      <c r="C120" s="49">
        <f>C117+C118+C119</f>
        <v>0.1225</v>
      </c>
      <c r="D120" s="34"/>
      <c r="E120" s="1"/>
    </row>
    <row r="121" spans="1:5" ht="16.5" thickBot="1" x14ac:dyDescent="0.3">
      <c r="A121" s="159"/>
      <c r="B121" s="160"/>
      <c r="C121" s="161"/>
      <c r="D121" s="34">
        <f>(D112+D114+D115)/(1-C120)</f>
        <v>0</v>
      </c>
      <c r="E121" s="1"/>
    </row>
    <row r="122" spans="1:5" ht="16.5" thickBot="1" x14ac:dyDescent="0.3">
      <c r="A122" s="133" t="s">
        <v>55</v>
      </c>
      <c r="B122" s="134"/>
      <c r="C122" s="19">
        <f>SUM(C114+C115+C120)</f>
        <v>0.17249999999999999</v>
      </c>
      <c r="D122" s="36">
        <f>SUM(D114:D119)</f>
        <v>0</v>
      </c>
      <c r="E122" s="1"/>
    </row>
    <row r="123" spans="1:5" ht="16.5" thickBot="1" x14ac:dyDescent="0.3">
      <c r="A123" s="1"/>
      <c r="B123" s="1"/>
      <c r="C123" s="1"/>
      <c r="D123" s="1"/>
      <c r="E123" s="1"/>
    </row>
    <row r="124" spans="1:5" ht="16.5" thickBot="1" x14ac:dyDescent="0.3">
      <c r="A124" s="120" t="s">
        <v>108</v>
      </c>
      <c r="B124" s="121"/>
      <c r="C124" s="121"/>
      <c r="D124" s="122"/>
      <c r="E124" s="1"/>
    </row>
    <row r="125" spans="1:5" ht="32.25" thickBot="1" x14ac:dyDescent="0.3">
      <c r="A125" s="4"/>
      <c r="B125" s="62" t="s">
        <v>109</v>
      </c>
      <c r="C125" s="5" t="s">
        <v>23</v>
      </c>
      <c r="D125" s="5" t="s">
        <v>24</v>
      </c>
      <c r="E125" s="1"/>
    </row>
    <row r="126" spans="1:5" ht="16.5" thickBot="1" x14ac:dyDescent="0.3">
      <c r="A126" s="29" t="s">
        <v>25</v>
      </c>
      <c r="B126" s="32" t="s">
        <v>21</v>
      </c>
      <c r="C126" s="33">
        <f>C31</f>
        <v>1.5</v>
      </c>
      <c r="D126" s="50">
        <f>D31</f>
        <v>0</v>
      </c>
      <c r="E126" s="1"/>
    </row>
    <row r="127" spans="1:5" ht="16.5" thickBot="1" x14ac:dyDescent="0.3">
      <c r="A127" s="29" t="s">
        <v>26</v>
      </c>
      <c r="B127" s="59" t="s">
        <v>36</v>
      </c>
      <c r="C127" s="33">
        <f>C68</f>
        <v>0.58243333333333336</v>
      </c>
      <c r="D127" s="50">
        <f>D68</f>
        <v>0</v>
      </c>
      <c r="E127" s="1"/>
    </row>
    <row r="128" spans="1:5" ht="16.5" thickBot="1" x14ac:dyDescent="0.3">
      <c r="A128" s="29" t="s">
        <v>28</v>
      </c>
      <c r="B128" s="32" t="s">
        <v>67</v>
      </c>
      <c r="C128" s="33">
        <f>C79</f>
        <v>3.2550000000000003E-2</v>
      </c>
      <c r="D128" s="50">
        <f>D79</f>
        <v>0</v>
      </c>
      <c r="E128" s="1"/>
    </row>
    <row r="129" spans="1:5" ht="16.5" thickBot="1" x14ac:dyDescent="0.3">
      <c r="A129" s="29" t="s">
        <v>30</v>
      </c>
      <c r="B129" s="59" t="s">
        <v>76</v>
      </c>
      <c r="C129" s="33">
        <f>C91+C96</f>
        <v>6.1500000000000001E-3</v>
      </c>
      <c r="D129" s="50">
        <f>D102</f>
        <v>0</v>
      </c>
      <c r="E129" s="1"/>
    </row>
    <row r="130" spans="1:5" ht="16.5" thickBot="1" x14ac:dyDescent="0.3">
      <c r="A130" s="29" t="s">
        <v>32</v>
      </c>
      <c r="B130" s="32" t="s">
        <v>93</v>
      </c>
      <c r="C130" s="48"/>
      <c r="D130" s="50">
        <f>D109</f>
        <v>0</v>
      </c>
      <c r="E130" s="1"/>
    </row>
    <row r="131" spans="1:5" ht="16.5" thickBot="1" x14ac:dyDescent="0.3">
      <c r="A131" s="133" t="s">
        <v>110</v>
      </c>
      <c r="B131" s="134"/>
      <c r="C131" s="30"/>
      <c r="D131" s="50">
        <f>SUM(D126:D130)</f>
        <v>0</v>
      </c>
      <c r="E131" s="1"/>
    </row>
    <row r="132" spans="1:5" ht="16.5" thickBot="1" x14ac:dyDescent="0.3">
      <c r="A132" s="29" t="s">
        <v>34</v>
      </c>
      <c r="B132" s="59" t="s">
        <v>111</v>
      </c>
      <c r="C132" s="33">
        <f>C122</f>
        <v>0.17249999999999999</v>
      </c>
      <c r="D132" s="50">
        <f>D122</f>
        <v>0</v>
      </c>
      <c r="E132" s="1"/>
    </row>
    <row r="133" spans="1:5" ht="16.5" thickBot="1" x14ac:dyDescent="0.3">
      <c r="A133" s="133" t="s">
        <v>112</v>
      </c>
      <c r="B133" s="134"/>
      <c r="C133" s="51">
        <f>SUM(C126:C132)</f>
        <v>2.2936333333333332</v>
      </c>
      <c r="D133" s="50">
        <f>ROUND(SUM(D131:D132),2)</f>
        <v>0</v>
      </c>
      <c r="E133" s="1"/>
    </row>
    <row r="134" spans="1:5" ht="16.5" thickBot="1" x14ac:dyDescent="0.3">
      <c r="A134" s="133" t="s">
        <v>113</v>
      </c>
      <c r="B134" s="134"/>
      <c r="C134" s="51"/>
      <c r="D134" s="52">
        <v>2</v>
      </c>
      <c r="E134" s="1"/>
    </row>
    <row r="135" spans="1:5" ht="16.5" thickBot="1" x14ac:dyDescent="0.3">
      <c r="A135" s="133" t="s">
        <v>114</v>
      </c>
      <c r="B135" s="134"/>
      <c r="C135" s="51"/>
      <c r="D135" s="50">
        <f>D133*D134</f>
        <v>0</v>
      </c>
      <c r="E135" s="1"/>
    </row>
    <row r="136" spans="1:5" ht="16.5" thickBot="1" x14ac:dyDescent="0.3">
      <c r="A136" s="133" t="s">
        <v>115</v>
      </c>
      <c r="B136" s="134"/>
      <c r="C136" s="51"/>
      <c r="D136" s="53">
        <f>D135*C10</f>
        <v>0</v>
      </c>
      <c r="E136" s="1"/>
    </row>
  </sheetData>
  <mergeCells count="67">
    <mergeCell ref="E106:E107"/>
    <mergeCell ref="B107:C107"/>
    <mergeCell ref="A136:B136"/>
    <mergeCell ref="A109:C109"/>
    <mergeCell ref="A111:D111"/>
    <mergeCell ref="A112:C112"/>
    <mergeCell ref="A120:B120"/>
    <mergeCell ref="A121:C121"/>
    <mergeCell ref="A122:B122"/>
    <mergeCell ref="A124:D124"/>
    <mergeCell ref="A131:B131"/>
    <mergeCell ref="A133:B133"/>
    <mergeCell ref="A134:B134"/>
    <mergeCell ref="A135:B135"/>
    <mergeCell ref="B108:C108"/>
    <mergeCell ref="A104:D104"/>
    <mergeCell ref="B105:C105"/>
    <mergeCell ref="B106:C106"/>
    <mergeCell ref="D106:D107"/>
    <mergeCell ref="A82:D82"/>
    <mergeCell ref="A91:B91"/>
    <mergeCell ref="A93:D93"/>
    <mergeCell ref="A96:B96"/>
    <mergeCell ref="A98:D98"/>
    <mergeCell ref="A102:B102"/>
    <mergeCell ref="A70:D70"/>
    <mergeCell ref="A79:B79"/>
    <mergeCell ref="A38:B38"/>
    <mergeCell ref="A40:D40"/>
    <mergeCell ref="A41:B41"/>
    <mergeCell ref="A51:B51"/>
    <mergeCell ref="A53:D53"/>
    <mergeCell ref="A81:D81"/>
    <mergeCell ref="A34:D34"/>
    <mergeCell ref="A17:B17"/>
    <mergeCell ref="C17:D17"/>
    <mergeCell ref="A18:B18"/>
    <mergeCell ref="C18:D18"/>
    <mergeCell ref="A19:B19"/>
    <mergeCell ref="C19:D19"/>
    <mergeCell ref="A20:B20"/>
    <mergeCell ref="C20:D20"/>
    <mergeCell ref="A22:D22"/>
    <mergeCell ref="A31:B31"/>
    <mergeCell ref="A33:D33"/>
    <mergeCell ref="A61:B61"/>
    <mergeCell ref="A63:D63"/>
    <mergeCell ref="A68:B68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6"/>
  <sheetViews>
    <sheetView topLeftCell="A109" zoomScale="80" zoomScaleNormal="80" workbookViewId="0">
      <selection activeCell="E125" sqref="E125"/>
    </sheetView>
  </sheetViews>
  <sheetFormatPr defaultRowHeight="15" x14ac:dyDescent="0.25"/>
  <cols>
    <col min="1" max="1" width="19.5703125" customWidth="1"/>
    <col min="2" max="2" width="52.7109375" customWidth="1"/>
    <col min="3" max="3" width="17.42578125" customWidth="1"/>
    <col min="4" max="4" width="31.28515625" customWidth="1"/>
    <col min="5" max="5" width="60.42578125" customWidth="1"/>
  </cols>
  <sheetData>
    <row r="1" spans="1:5" ht="15.75" x14ac:dyDescent="0.25">
      <c r="A1" s="85" t="s">
        <v>0</v>
      </c>
      <c r="B1" s="86"/>
      <c r="C1" s="86"/>
      <c r="D1" s="87"/>
      <c r="E1" s="1"/>
    </row>
    <row r="2" spans="1:5" ht="16.5" thickBot="1" x14ac:dyDescent="0.3">
      <c r="A2" s="88"/>
      <c r="B2" s="89"/>
      <c r="C2" s="89"/>
      <c r="D2" s="90"/>
      <c r="E2" s="1"/>
    </row>
    <row r="3" spans="1:5" ht="30" x14ac:dyDescent="0.4">
      <c r="A3" s="85" t="s">
        <v>1</v>
      </c>
      <c r="B3" s="86"/>
      <c r="C3" s="86"/>
      <c r="D3" s="87"/>
      <c r="E3" s="2"/>
    </row>
    <row r="4" spans="1:5" ht="30" x14ac:dyDescent="0.4">
      <c r="A4" s="91" t="s">
        <v>2</v>
      </c>
      <c r="B4" s="92"/>
      <c r="C4" s="93" t="s">
        <v>3</v>
      </c>
      <c r="D4" s="94"/>
      <c r="E4" s="2"/>
    </row>
    <row r="5" spans="1:5" ht="16.5" thickBot="1" x14ac:dyDescent="0.3">
      <c r="A5" s="95" t="s">
        <v>4</v>
      </c>
      <c r="B5" s="96"/>
      <c r="C5" s="97"/>
      <c r="D5" s="98"/>
      <c r="E5" s="1"/>
    </row>
    <row r="6" spans="1:5" ht="16.5" thickBot="1" x14ac:dyDescent="0.3">
      <c r="A6" s="1"/>
      <c r="B6" s="3"/>
      <c r="C6" s="1"/>
      <c r="D6" s="1"/>
      <c r="E6" s="1"/>
    </row>
    <row r="7" spans="1:5" ht="16.5" thickBot="1" x14ac:dyDescent="0.3">
      <c r="A7" s="99" t="s">
        <v>5</v>
      </c>
      <c r="B7" s="100"/>
      <c r="C7" s="100"/>
      <c r="D7" s="101"/>
      <c r="E7" s="1"/>
    </row>
    <row r="8" spans="1:5" ht="15.75" x14ac:dyDescent="0.25">
      <c r="A8" s="102" t="s">
        <v>6</v>
      </c>
      <c r="B8" s="103"/>
      <c r="C8" s="104" t="s">
        <v>7</v>
      </c>
      <c r="D8" s="105"/>
      <c r="E8" s="1"/>
    </row>
    <row r="9" spans="1:5" ht="15.75" x14ac:dyDescent="0.25">
      <c r="A9" s="106" t="s">
        <v>8</v>
      </c>
      <c r="B9" s="107"/>
      <c r="C9" s="108"/>
      <c r="D9" s="109"/>
      <c r="E9" s="1"/>
    </row>
    <row r="10" spans="1:5" ht="16.5" thickBot="1" x14ac:dyDescent="0.3">
      <c r="A10" s="95" t="s">
        <v>9</v>
      </c>
      <c r="B10" s="96"/>
      <c r="C10" s="110">
        <v>12</v>
      </c>
      <c r="D10" s="111"/>
      <c r="E10" s="1"/>
    </row>
    <row r="11" spans="1:5" ht="16.5" thickBot="1" x14ac:dyDescent="0.3">
      <c r="A11" s="1"/>
      <c r="B11" s="1"/>
      <c r="C11" s="1"/>
      <c r="D11" s="1"/>
      <c r="E11" s="1"/>
    </row>
    <row r="12" spans="1:5" ht="16.5" thickBot="1" x14ac:dyDescent="0.3">
      <c r="A12" s="99" t="s">
        <v>10</v>
      </c>
      <c r="B12" s="100"/>
      <c r="C12" s="100"/>
      <c r="D12" s="101"/>
      <c r="E12" s="1"/>
    </row>
    <row r="13" spans="1:5" ht="15.75" x14ac:dyDescent="0.25">
      <c r="A13" s="112" t="s">
        <v>11</v>
      </c>
      <c r="B13" s="113"/>
      <c r="C13" s="162" t="s">
        <v>12</v>
      </c>
      <c r="D13" s="163"/>
      <c r="E13" s="1"/>
    </row>
    <row r="14" spans="1:5" ht="16.5" thickBot="1" x14ac:dyDescent="0.3">
      <c r="A14" s="116" t="s">
        <v>13</v>
      </c>
      <c r="B14" s="117"/>
      <c r="C14" s="118" t="s">
        <v>14</v>
      </c>
      <c r="D14" s="119"/>
      <c r="E14" s="1"/>
    </row>
    <row r="15" spans="1:5" ht="16.5" thickBot="1" x14ac:dyDescent="0.3">
      <c r="A15" s="1"/>
      <c r="B15" s="1"/>
      <c r="C15" s="1"/>
      <c r="D15" s="1"/>
      <c r="E15" s="1"/>
    </row>
    <row r="16" spans="1:5" ht="16.5" thickBot="1" x14ac:dyDescent="0.3">
      <c r="A16" s="99" t="s">
        <v>15</v>
      </c>
      <c r="B16" s="100"/>
      <c r="C16" s="100"/>
      <c r="D16" s="101"/>
      <c r="E16" s="1"/>
    </row>
    <row r="17" spans="1:5" ht="15.75" x14ac:dyDescent="0.25">
      <c r="A17" s="112" t="s">
        <v>16</v>
      </c>
      <c r="B17" s="113"/>
      <c r="C17" s="123"/>
      <c r="D17" s="124"/>
      <c r="E17" s="1"/>
    </row>
    <row r="18" spans="1:5" ht="15.75" x14ac:dyDescent="0.25">
      <c r="A18" s="125" t="s">
        <v>17</v>
      </c>
      <c r="B18" s="126"/>
      <c r="C18" s="127" t="s">
        <v>120</v>
      </c>
      <c r="D18" s="128"/>
      <c r="E18" s="1"/>
    </row>
    <row r="19" spans="1:5" ht="15.75" x14ac:dyDescent="0.25">
      <c r="A19" s="125" t="s">
        <v>19</v>
      </c>
      <c r="B19" s="126"/>
      <c r="C19" s="129">
        <v>45809</v>
      </c>
      <c r="D19" s="130"/>
      <c r="E19" s="1"/>
    </row>
    <row r="20" spans="1:5" ht="16.5" thickBot="1" x14ac:dyDescent="0.3">
      <c r="A20" s="116" t="s">
        <v>20</v>
      </c>
      <c r="B20" s="117"/>
      <c r="C20" s="131">
        <v>715115</v>
      </c>
      <c r="D20" s="132"/>
      <c r="E20" s="1"/>
    </row>
    <row r="21" spans="1:5" ht="16.5" thickBot="1" x14ac:dyDescent="0.3">
      <c r="A21" s="1"/>
      <c r="B21" s="1"/>
      <c r="C21" s="1"/>
      <c r="D21" s="1"/>
      <c r="E21" s="1"/>
    </row>
    <row r="22" spans="1:5" ht="16.5" thickBot="1" x14ac:dyDescent="0.3">
      <c r="A22" s="120" t="s">
        <v>21</v>
      </c>
      <c r="B22" s="121"/>
      <c r="C22" s="121"/>
      <c r="D22" s="122"/>
      <c r="E22" s="1"/>
    </row>
    <row r="23" spans="1:5" ht="16.5" thickBot="1" x14ac:dyDescent="0.3">
      <c r="A23" s="4">
        <v>1</v>
      </c>
      <c r="B23" s="57" t="s">
        <v>22</v>
      </c>
      <c r="C23" s="5" t="s">
        <v>23</v>
      </c>
      <c r="D23" s="5" t="s">
        <v>24</v>
      </c>
      <c r="E23" s="1"/>
    </row>
    <row r="24" spans="1:5" ht="15.75" x14ac:dyDescent="0.25">
      <c r="A24" s="6" t="s">
        <v>25</v>
      </c>
      <c r="B24" s="54" t="s">
        <v>136</v>
      </c>
      <c r="C24" s="8">
        <v>1</v>
      </c>
      <c r="D24" s="9"/>
      <c r="E24" s="1"/>
    </row>
    <row r="25" spans="1:5" ht="15.75" x14ac:dyDescent="0.25">
      <c r="A25" s="10" t="s">
        <v>26</v>
      </c>
      <c r="B25" s="11" t="s">
        <v>27</v>
      </c>
      <c r="C25" s="12"/>
      <c r="D25" s="13"/>
      <c r="E25" s="14"/>
    </row>
    <row r="26" spans="1:5" ht="15.75" x14ac:dyDescent="0.25">
      <c r="A26" s="10" t="s">
        <v>28</v>
      </c>
      <c r="B26" s="55" t="s">
        <v>29</v>
      </c>
      <c r="C26" s="12"/>
      <c r="D26" s="13"/>
      <c r="E26" s="76"/>
    </row>
    <row r="27" spans="1:5" ht="15.75" x14ac:dyDescent="0.25">
      <c r="A27" s="10" t="s">
        <v>30</v>
      </c>
      <c r="B27" s="11" t="s">
        <v>121</v>
      </c>
      <c r="C27" s="12"/>
      <c r="D27" s="13"/>
      <c r="E27" s="14"/>
    </row>
    <row r="28" spans="1:5" ht="15.75" x14ac:dyDescent="0.25">
      <c r="A28" s="10" t="s">
        <v>32</v>
      </c>
      <c r="B28" s="55" t="s">
        <v>122</v>
      </c>
      <c r="C28" s="12"/>
      <c r="D28" s="13"/>
      <c r="E28" s="14"/>
    </row>
    <row r="29" spans="1:5" ht="16.5" thickBot="1" x14ac:dyDescent="0.3">
      <c r="A29" s="16" t="s">
        <v>34</v>
      </c>
      <c r="B29" s="56" t="s">
        <v>139</v>
      </c>
      <c r="C29" s="17">
        <v>0.5</v>
      </c>
      <c r="D29" s="18"/>
      <c r="E29" s="14"/>
    </row>
    <row r="30" spans="1:5" ht="16.5" thickBot="1" x14ac:dyDescent="0.3">
      <c r="A30" s="77" t="s">
        <v>51</v>
      </c>
      <c r="B30" s="78" t="s">
        <v>145</v>
      </c>
      <c r="C30" s="79"/>
      <c r="D30" s="74"/>
      <c r="E30" s="1"/>
    </row>
    <row r="31" spans="1:5" ht="16.5" thickBot="1" x14ac:dyDescent="0.3">
      <c r="A31" s="133" t="s">
        <v>35</v>
      </c>
      <c r="B31" s="134"/>
      <c r="C31" s="19">
        <f>SUM(C24:C29)</f>
        <v>1.5</v>
      </c>
      <c r="D31" s="20">
        <f>SUM(D24:D30)</f>
        <v>0</v>
      </c>
      <c r="E31" s="1"/>
    </row>
    <row r="32" spans="1:5" ht="16.5" thickBot="1" x14ac:dyDescent="0.3">
      <c r="A32" s="1"/>
      <c r="B32" s="1"/>
      <c r="C32" s="1"/>
      <c r="D32" s="1"/>
      <c r="E32" s="1"/>
    </row>
    <row r="33" spans="1:5" ht="16.5" thickBot="1" x14ac:dyDescent="0.3">
      <c r="A33" s="120" t="s">
        <v>36</v>
      </c>
      <c r="B33" s="121"/>
      <c r="C33" s="121"/>
      <c r="D33" s="122"/>
      <c r="E33" s="1"/>
    </row>
    <row r="34" spans="1:5" ht="16.5" thickBot="1" x14ac:dyDescent="0.3">
      <c r="A34" s="120" t="s">
        <v>37</v>
      </c>
      <c r="B34" s="121"/>
      <c r="C34" s="121"/>
      <c r="D34" s="122"/>
      <c r="E34" s="1"/>
    </row>
    <row r="35" spans="1:5" ht="16.5" thickBot="1" x14ac:dyDescent="0.3">
      <c r="A35" s="4" t="s">
        <v>38</v>
      </c>
      <c r="B35" s="57" t="s">
        <v>39</v>
      </c>
      <c r="C35" s="5" t="s">
        <v>23</v>
      </c>
      <c r="D35" s="5" t="s">
        <v>24</v>
      </c>
      <c r="E35" s="1"/>
    </row>
    <row r="36" spans="1:5" ht="15.75" x14ac:dyDescent="0.25">
      <c r="A36" s="6" t="s">
        <v>25</v>
      </c>
      <c r="B36" s="7" t="s">
        <v>40</v>
      </c>
      <c r="C36" s="21">
        <f>1/12</f>
        <v>8.3333333333333329E-2</v>
      </c>
      <c r="D36" s="22">
        <f>C36*D31</f>
        <v>0</v>
      </c>
      <c r="E36" s="1"/>
    </row>
    <row r="37" spans="1:5" ht="16.5" thickBot="1" x14ac:dyDescent="0.3">
      <c r="A37" s="16" t="s">
        <v>26</v>
      </c>
      <c r="B37" s="56" t="s">
        <v>41</v>
      </c>
      <c r="C37" s="23">
        <v>0.1111</v>
      </c>
      <c r="D37" s="24">
        <f>C37*D31</f>
        <v>0</v>
      </c>
      <c r="E37" s="1"/>
    </row>
    <row r="38" spans="1:5" ht="16.5" thickBot="1" x14ac:dyDescent="0.3">
      <c r="A38" s="133" t="s">
        <v>35</v>
      </c>
      <c r="B38" s="134"/>
      <c r="C38" s="19">
        <f>SUM(C36:C37)</f>
        <v>0.19443333333333335</v>
      </c>
      <c r="D38" s="25">
        <f>SUM(D36:D37)</f>
        <v>0</v>
      </c>
      <c r="E38" s="1"/>
    </row>
    <row r="39" spans="1:5" ht="16.5" thickBot="1" x14ac:dyDescent="0.3">
      <c r="A39" s="1"/>
      <c r="B39" s="1"/>
      <c r="C39" s="1"/>
      <c r="D39" s="1"/>
      <c r="E39" s="1"/>
    </row>
    <row r="40" spans="1:5" ht="16.5" thickBot="1" x14ac:dyDescent="0.3">
      <c r="A40" s="137" t="s">
        <v>42</v>
      </c>
      <c r="B40" s="138"/>
      <c r="C40" s="138"/>
      <c r="D40" s="139"/>
      <c r="E40" s="26"/>
    </row>
    <row r="41" spans="1:5" ht="16.5" thickBot="1" x14ac:dyDescent="0.3">
      <c r="A41" s="140" t="s">
        <v>43</v>
      </c>
      <c r="B41" s="141"/>
      <c r="C41" s="27"/>
      <c r="D41" s="28">
        <f>D31+D38</f>
        <v>0</v>
      </c>
      <c r="E41" s="1"/>
    </row>
    <row r="42" spans="1:5" ht="16.5" thickBot="1" x14ac:dyDescent="0.3">
      <c r="A42" s="29" t="s">
        <v>44</v>
      </c>
      <c r="B42" s="58" t="s">
        <v>45</v>
      </c>
      <c r="C42" s="30" t="s">
        <v>23</v>
      </c>
      <c r="D42" s="30" t="s">
        <v>24</v>
      </c>
      <c r="E42" s="1"/>
    </row>
    <row r="43" spans="1:5" ht="16.5" thickBot="1" x14ac:dyDescent="0.3">
      <c r="A43" s="31" t="s">
        <v>25</v>
      </c>
      <c r="B43" s="32" t="s">
        <v>46</v>
      </c>
      <c r="C43" s="33">
        <v>0.2</v>
      </c>
      <c r="D43" s="34">
        <f>C43*D41</f>
        <v>0</v>
      </c>
      <c r="E43" s="1"/>
    </row>
    <row r="44" spans="1:5" ht="16.5" thickBot="1" x14ac:dyDescent="0.3">
      <c r="A44" s="31" t="s">
        <v>26</v>
      </c>
      <c r="B44" s="59" t="s">
        <v>47</v>
      </c>
      <c r="C44" s="33">
        <v>2.5000000000000001E-2</v>
      </c>
      <c r="D44" s="34">
        <f>C44*D41</f>
        <v>0</v>
      </c>
      <c r="E44" s="1"/>
    </row>
    <row r="45" spans="1:5" ht="16.5" thickBot="1" x14ac:dyDescent="0.3">
      <c r="A45" s="31" t="s">
        <v>28</v>
      </c>
      <c r="B45" s="64" t="s">
        <v>140</v>
      </c>
      <c r="C45" s="33">
        <v>0.05</v>
      </c>
      <c r="D45" s="34">
        <f>C45*D41</f>
        <v>0</v>
      </c>
      <c r="E45" s="1"/>
    </row>
    <row r="46" spans="1:5" ht="16.5" thickBot="1" x14ac:dyDescent="0.3">
      <c r="A46" s="31" t="s">
        <v>30</v>
      </c>
      <c r="B46" s="32" t="s">
        <v>48</v>
      </c>
      <c r="C46" s="33">
        <v>1.4999999999999999E-2</v>
      </c>
      <c r="D46" s="34">
        <f>C46*D41</f>
        <v>0</v>
      </c>
      <c r="E46" s="1"/>
    </row>
    <row r="47" spans="1:5" ht="16.5" thickBot="1" x14ac:dyDescent="0.3">
      <c r="A47" s="31" t="s">
        <v>32</v>
      </c>
      <c r="B47" s="59" t="s">
        <v>49</v>
      </c>
      <c r="C47" s="33">
        <v>0.01</v>
      </c>
      <c r="D47" s="34">
        <f>C47*D41</f>
        <v>0</v>
      </c>
      <c r="E47" s="1"/>
    </row>
    <row r="48" spans="1:5" ht="16.5" thickBot="1" x14ac:dyDescent="0.3">
      <c r="A48" s="31" t="s">
        <v>34</v>
      </c>
      <c r="B48" s="32" t="s">
        <v>50</v>
      </c>
      <c r="C48" s="33">
        <v>6.0000000000000001E-3</v>
      </c>
      <c r="D48" s="34">
        <f>C48*D41</f>
        <v>0</v>
      </c>
      <c r="E48" s="1"/>
    </row>
    <row r="49" spans="1:5" ht="16.5" thickBot="1" x14ac:dyDescent="0.3">
      <c r="A49" s="31" t="s">
        <v>51</v>
      </c>
      <c r="B49" s="32" t="s">
        <v>52</v>
      </c>
      <c r="C49" s="33">
        <v>2E-3</v>
      </c>
      <c r="D49" s="34">
        <f>C49*D41</f>
        <v>0</v>
      </c>
      <c r="E49" s="1"/>
    </row>
    <row r="50" spans="1:5" ht="16.5" thickBot="1" x14ac:dyDescent="0.3">
      <c r="A50" s="31" t="s">
        <v>53</v>
      </c>
      <c r="B50" s="32" t="s">
        <v>54</v>
      </c>
      <c r="C50" s="33">
        <v>0.08</v>
      </c>
      <c r="D50" s="34">
        <f>C50*D41</f>
        <v>0</v>
      </c>
      <c r="E50" s="1"/>
    </row>
    <row r="51" spans="1:5" ht="16.5" thickBot="1" x14ac:dyDescent="0.3">
      <c r="A51" s="133" t="s">
        <v>55</v>
      </c>
      <c r="B51" s="134"/>
      <c r="C51" s="19">
        <f>C43+C44+C46+C47+C48+C49+C50+C45</f>
        <v>0.38800000000000001</v>
      </c>
      <c r="D51" s="36">
        <f>SUM(D43:D50)</f>
        <v>0</v>
      </c>
      <c r="E51" s="1"/>
    </row>
    <row r="52" spans="1:5" ht="16.5" thickBot="1" x14ac:dyDescent="0.3">
      <c r="A52" s="1"/>
      <c r="B52" s="1"/>
      <c r="C52" s="1"/>
      <c r="D52" s="1"/>
      <c r="E52" s="1"/>
    </row>
    <row r="53" spans="1:5" ht="16.5" thickBot="1" x14ac:dyDescent="0.3">
      <c r="A53" s="120" t="s">
        <v>56</v>
      </c>
      <c r="B53" s="121"/>
      <c r="C53" s="121"/>
      <c r="D53" s="122"/>
      <c r="E53" s="1"/>
    </row>
    <row r="54" spans="1:5" ht="16.5" thickBot="1" x14ac:dyDescent="0.3">
      <c r="A54" s="4" t="s">
        <v>57</v>
      </c>
      <c r="B54" s="57" t="s">
        <v>58</v>
      </c>
      <c r="C54" s="5" t="s">
        <v>23</v>
      </c>
      <c r="D54" s="5" t="s">
        <v>24</v>
      </c>
      <c r="E54" s="1"/>
    </row>
    <row r="55" spans="1:5" ht="16.5" thickBot="1" x14ac:dyDescent="0.3">
      <c r="A55" s="31" t="s">
        <v>25</v>
      </c>
      <c r="B55" s="32" t="s">
        <v>59</v>
      </c>
      <c r="C55" s="33"/>
      <c r="D55" s="34"/>
      <c r="E55" s="1"/>
    </row>
    <row r="56" spans="1:5" ht="16.5" thickBot="1" x14ac:dyDescent="0.3">
      <c r="A56" s="31" t="s">
        <v>26</v>
      </c>
      <c r="B56" s="59" t="s">
        <v>60</v>
      </c>
      <c r="C56" s="33"/>
      <c r="D56" s="34"/>
      <c r="E56" s="1"/>
    </row>
    <row r="57" spans="1:5" ht="16.5" thickBot="1" x14ac:dyDescent="0.3">
      <c r="A57" s="31" t="s">
        <v>28</v>
      </c>
      <c r="B57" s="32" t="s">
        <v>61</v>
      </c>
      <c r="C57" s="32"/>
      <c r="D57" s="34"/>
      <c r="E57" s="1"/>
    </row>
    <row r="58" spans="1:5" ht="16.5" thickBot="1" x14ac:dyDescent="0.3">
      <c r="A58" s="31" t="s">
        <v>30</v>
      </c>
      <c r="B58" s="59" t="s">
        <v>62</v>
      </c>
      <c r="C58" s="32"/>
      <c r="D58" s="34"/>
      <c r="E58" s="1"/>
    </row>
    <row r="59" spans="1:5" ht="16.5" thickBot="1" x14ac:dyDescent="0.3">
      <c r="A59" s="31" t="s">
        <v>32</v>
      </c>
      <c r="B59" s="32" t="s">
        <v>63</v>
      </c>
      <c r="C59" s="32"/>
      <c r="D59" s="34"/>
      <c r="E59" s="1"/>
    </row>
    <row r="60" spans="1:5" ht="16.5" thickBot="1" x14ac:dyDescent="0.3">
      <c r="A60" s="31" t="s">
        <v>34</v>
      </c>
      <c r="B60" s="60" t="s">
        <v>64</v>
      </c>
      <c r="C60" s="32"/>
      <c r="D60" s="34"/>
      <c r="E60" s="1"/>
    </row>
    <row r="61" spans="1:5" ht="16.5" thickBot="1" x14ac:dyDescent="0.3">
      <c r="A61" s="133" t="s">
        <v>35</v>
      </c>
      <c r="B61" s="134"/>
      <c r="C61" s="19">
        <f>SUM(C55:C60)</f>
        <v>0</v>
      </c>
      <c r="D61" s="36">
        <f>SUM(D55:D60)</f>
        <v>0</v>
      </c>
      <c r="E61" s="1"/>
    </row>
    <row r="62" spans="1:5" ht="16.5" thickBot="1" x14ac:dyDescent="0.3">
      <c r="A62" s="1"/>
      <c r="B62" s="1"/>
      <c r="C62" s="1"/>
      <c r="D62" s="1"/>
      <c r="E62" s="1"/>
    </row>
    <row r="63" spans="1:5" ht="16.5" thickBot="1" x14ac:dyDescent="0.3">
      <c r="A63" s="120" t="s">
        <v>65</v>
      </c>
      <c r="B63" s="121"/>
      <c r="C63" s="121"/>
      <c r="D63" s="122"/>
      <c r="E63" s="1"/>
    </row>
    <row r="64" spans="1:5" ht="16.5" thickBot="1" x14ac:dyDescent="0.3">
      <c r="A64" s="4">
        <v>2</v>
      </c>
      <c r="B64" s="57" t="s">
        <v>66</v>
      </c>
      <c r="C64" s="5" t="s">
        <v>23</v>
      </c>
      <c r="D64" s="5" t="s">
        <v>24</v>
      </c>
      <c r="E64" s="1"/>
    </row>
    <row r="65" spans="1:5" ht="16.5" thickBot="1" x14ac:dyDescent="0.3">
      <c r="A65" s="31" t="s">
        <v>38</v>
      </c>
      <c r="B65" s="32" t="s">
        <v>39</v>
      </c>
      <c r="C65" s="33">
        <f>C38</f>
        <v>0.19443333333333335</v>
      </c>
      <c r="D65" s="34">
        <f>D38</f>
        <v>0</v>
      </c>
      <c r="E65" s="1"/>
    </row>
    <row r="66" spans="1:5" ht="16.5" thickBot="1" x14ac:dyDescent="0.3">
      <c r="A66" s="31" t="s">
        <v>44</v>
      </c>
      <c r="B66" s="59" t="s">
        <v>45</v>
      </c>
      <c r="C66" s="33">
        <f>C51</f>
        <v>0.38800000000000001</v>
      </c>
      <c r="D66" s="34">
        <f>D51</f>
        <v>0</v>
      </c>
      <c r="E66" s="1"/>
    </row>
    <row r="67" spans="1:5" ht="16.5" thickBot="1" x14ac:dyDescent="0.3">
      <c r="A67" s="31" t="s">
        <v>57</v>
      </c>
      <c r="B67" s="32" t="s">
        <v>58</v>
      </c>
      <c r="C67" s="39">
        <f>C61</f>
        <v>0</v>
      </c>
      <c r="D67" s="34">
        <f>D61</f>
        <v>0</v>
      </c>
      <c r="E67" s="1"/>
    </row>
    <row r="68" spans="1:5" ht="16.5" thickBot="1" x14ac:dyDescent="0.3">
      <c r="A68" s="133" t="s">
        <v>35</v>
      </c>
      <c r="B68" s="134"/>
      <c r="C68" s="40">
        <f>SUM(C65:C67)</f>
        <v>0.58243333333333336</v>
      </c>
      <c r="D68" s="36">
        <f>SUM(D65:D67)</f>
        <v>0</v>
      </c>
      <c r="E68" s="1"/>
    </row>
    <row r="69" spans="1:5" ht="16.5" thickBot="1" x14ac:dyDescent="0.3">
      <c r="A69" s="41"/>
      <c r="B69" s="1"/>
      <c r="C69" s="1"/>
      <c r="D69" s="1"/>
      <c r="E69" s="1"/>
    </row>
    <row r="70" spans="1:5" ht="16.5" thickBot="1" x14ac:dyDescent="0.3">
      <c r="A70" s="120" t="s">
        <v>67</v>
      </c>
      <c r="B70" s="121"/>
      <c r="C70" s="121"/>
      <c r="D70" s="122"/>
      <c r="E70" s="1"/>
    </row>
    <row r="71" spans="1:5" ht="16.5" thickBot="1" x14ac:dyDescent="0.3">
      <c r="A71" s="42" t="s">
        <v>68</v>
      </c>
      <c r="B71" s="27"/>
      <c r="C71" s="27"/>
      <c r="D71" s="28">
        <f>D31+D38</f>
        <v>0</v>
      </c>
      <c r="E71" s="1"/>
    </row>
    <row r="72" spans="1:5" ht="16.5" thickBot="1" x14ac:dyDescent="0.3">
      <c r="A72" s="29">
        <v>3</v>
      </c>
      <c r="B72" s="58" t="s">
        <v>69</v>
      </c>
      <c r="C72" s="30" t="s">
        <v>23</v>
      </c>
      <c r="D72" s="30" t="s">
        <v>24</v>
      </c>
      <c r="E72" s="1"/>
    </row>
    <row r="73" spans="1:5" ht="16.5" thickBot="1" x14ac:dyDescent="0.3">
      <c r="A73" s="31" t="s">
        <v>25</v>
      </c>
      <c r="B73" s="43" t="s">
        <v>70</v>
      </c>
      <c r="C73" s="33">
        <v>4.1999999999999997E-3</v>
      </c>
      <c r="D73" s="34">
        <f>C73*D71</f>
        <v>0</v>
      </c>
      <c r="E73" s="1"/>
    </row>
    <row r="74" spans="1:5" ht="16.5" thickBot="1" x14ac:dyDescent="0.3">
      <c r="A74" s="31" t="s">
        <v>26</v>
      </c>
      <c r="B74" s="61" t="s">
        <v>71</v>
      </c>
      <c r="C74" s="33">
        <v>2.9999999999999997E-4</v>
      </c>
      <c r="D74" s="34">
        <f>C74*D71</f>
        <v>0</v>
      </c>
      <c r="E74" s="1"/>
    </row>
    <row r="75" spans="1:5" ht="32.25" thickBot="1" x14ac:dyDescent="0.3">
      <c r="A75" s="31" t="s">
        <v>28</v>
      </c>
      <c r="B75" s="43" t="s">
        <v>72</v>
      </c>
      <c r="C75" s="33">
        <v>1.4999999999999999E-4</v>
      </c>
      <c r="D75" s="34">
        <f>C75*D71</f>
        <v>0</v>
      </c>
      <c r="E75" s="1"/>
    </row>
    <row r="76" spans="1:5" ht="16.5" thickBot="1" x14ac:dyDescent="0.3">
      <c r="A76" s="31" t="s">
        <v>30</v>
      </c>
      <c r="B76" s="61" t="s">
        <v>73</v>
      </c>
      <c r="C76" s="33">
        <v>1.9400000000000001E-2</v>
      </c>
      <c r="D76" s="34">
        <f>C76*D71</f>
        <v>0</v>
      </c>
      <c r="E76" s="1"/>
    </row>
    <row r="77" spans="1:5" ht="32.25" thickBot="1" x14ac:dyDescent="0.3">
      <c r="A77" s="31" t="s">
        <v>32</v>
      </c>
      <c r="B77" s="43" t="s">
        <v>74</v>
      </c>
      <c r="C77" s="33">
        <v>7.7000000000000002E-3</v>
      </c>
      <c r="D77" s="34">
        <f>C77*D71</f>
        <v>0</v>
      </c>
      <c r="E77" s="1"/>
    </row>
    <row r="78" spans="1:5" ht="32.25" thickBot="1" x14ac:dyDescent="0.3">
      <c r="A78" s="31" t="s">
        <v>34</v>
      </c>
      <c r="B78" s="61" t="s">
        <v>75</v>
      </c>
      <c r="C78" s="33">
        <v>8.0000000000000004E-4</v>
      </c>
      <c r="D78" s="34">
        <f>C78*D71</f>
        <v>0</v>
      </c>
      <c r="E78" s="1"/>
    </row>
    <row r="79" spans="1:5" ht="16.5" thickBot="1" x14ac:dyDescent="0.3">
      <c r="A79" s="133" t="s">
        <v>35</v>
      </c>
      <c r="B79" s="134"/>
      <c r="C79" s="19">
        <f>SUM(C73:C78)</f>
        <v>3.2550000000000003E-2</v>
      </c>
      <c r="D79" s="36">
        <f>SUM(D73:D78)</f>
        <v>0</v>
      </c>
      <c r="E79" s="1"/>
    </row>
    <row r="80" spans="1:5" ht="16.5" thickBot="1" x14ac:dyDescent="0.3">
      <c r="A80" s="1"/>
      <c r="B80" s="1"/>
      <c r="C80" s="1"/>
      <c r="D80" s="1"/>
      <c r="E80" s="1"/>
    </row>
    <row r="81" spans="1:5" ht="16.5" thickBot="1" x14ac:dyDescent="0.3">
      <c r="A81" s="120" t="s">
        <v>76</v>
      </c>
      <c r="B81" s="121"/>
      <c r="C81" s="121"/>
      <c r="D81" s="122"/>
      <c r="E81" s="1"/>
    </row>
    <row r="82" spans="1:5" ht="16.5" thickBot="1" x14ac:dyDescent="0.3">
      <c r="A82" s="148" t="s">
        <v>77</v>
      </c>
      <c r="B82" s="149"/>
      <c r="C82" s="149"/>
      <c r="D82" s="150"/>
      <c r="E82" s="1"/>
    </row>
    <row r="83" spans="1:5" ht="16.5" thickBot="1" x14ac:dyDescent="0.3">
      <c r="A83" s="44" t="s">
        <v>78</v>
      </c>
      <c r="B83" s="27"/>
      <c r="C83" s="27"/>
      <c r="D83" s="28">
        <f>D31+D38</f>
        <v>0</v>
      </c>
      <c r="E83" s="1"/>
    </row>
    <row r="84" spans="1:5" ht="16.5" thickBot="1" x14ac:dyDescent="0.3">
      <c r="A84" s="29" t="s">
        <v>79</v>
      </c>
      <c r="B84" s="58" t="s">
        <v>80</v>
      </c>
      <c r="C84" s="30" t="s">
        <v>23</v>
      </c>
      <c r="D84" s="30" t="s">
        <v>24</v>
      </c>
      <c r="E84" s="1"/>
    </row>
    <row r="85" spans="1:5" ht="16.5" thickBot="1" x14ac:dyDescent="0.3">
      <c r="A85" s="31" t="s">
        <v>25</v>
      </c>
      <c r="B85" s="32" t="s">
        <v>81</v>
      </c>
      <c r="C85" s="33"/>
      <c r="D85" s="34">
        <f>C85*D83</f>
        <v>0</v>
      </c>
      <c r="E85" s="45"/>
    </row>
    <row r="86" spans="1:5" ht="16.5" thickBot="1" x14ac:dyDescent="0.3">
      <c r="A86" s="31" t="s">
        <v>26</v>
      </c>
      <c r="B86" s="59" t="s">
        <v>80</v>
      </c>
      <c r="C86" s="33">
        <v>2.8E-3</v>
      </c>
      <c r="D86" s="34">
        <f>C86*D83</f>
        <v>0</v>
      </c>
      <c r="E86" s="1"/>
    </row>
    <row r="87" spans="1:5" ht="16.5" thickBot="1" x14ac:dyDescent="0.3">
      <c r="A87" s="31" t="s">
        <v>28</v>
      </c>
      <c r="B87" s="32" t="s">
        <v>82</v>
      </c>
      <c r="C87" s="33">
        <v>8.0000000000000004E-4</v>
      </c>
      <c r="D87" s="34">
        <f>C87*D83</f>
        <v>0</v>
      </c>
      <c r="E87" s="1"/>
    </row>
    <row r="88" spans="1:5" ht="16.5" thickBot="1" x14ac:dyDescent="0.3">
      <c r="A88" s="31" t="s">
        <v>30</v>
      </c>
      <c r="B88" s="59" t="s">
        <v>83</v>
      </c>
      <c r="C88" s="33">
        <v>2E-3</v>
      </c>
      <c r="D88" s="34">
        <f>C88*D83</f>
        <v>0</v>
      </c>
      <c r="E88" s="1"/>
    </row>
    <row r="89" spans="1:5" ht="16.5" thickBot="1" x14ac:dyDescent="0.3">
      <c r="A89" s="31" t="s">
        <v>32</v>
      </c>
      <c r="B89" s="32" t="s">
        <v>84</v>
      </c>
      <c r="C89" s="33">
        <v>5.5000000000000003E-4</v>
      </c>
      <c r="D89" s="34">
        <f>C89*D83</f>
        <v>0</v>
      </c>
      <c r="E89" s="1"/>
    </row>
    <row r="90" spans="1:5" ht="16.5" thickBot="1" x14ac:dyDescent="0.3">
      <c r="A90" s="31" t="s">
        <v>34</v>
      </c>
      <c r="B90" s="59" t="s">
        <v>85</v>
      </c>
      <c r="C90" s="33"/>
      <c r="D90" s="34"/>
      <c r="E90" s="1"/>
    </row>
    <row r="91" spans="1:5" ht="16.5" thickBot="1" x14ac:dyDescent="0.3">
      <c r="A91" s="133" t="s">
        <v>55</v>
      </c>
      <c r="B91" s="134"/>
      <c r="C91" s="19">
        <f>SUM(C85:C90)</f>
        <v>6.1500000000000001E-3</v>
      </c>
      <c r="D91" s="36">
        <f>SUM(D85:D90)</f>
        <v>0</v>
      </c>
      <c r="E91" s="1"/>
    </row>
    <row r="92" spans="1:5" ht="16.5" thickBot="1" x14ac:dyDescent="0.3">
      <c r="A92" s="1"/>
      <c r="B92" s="1"/>
      <c r="C92" s="1"/>
      <c r="D92" s="1"/>
      <c r="E92" s="1"/>
    </row>
    <row r="93" spans="1:5" ht="16.5" thickBot="1" x14ac:dyDescent="0.3">
      <c r="A93" s="120" t="s">
        <v>86</v>
      </c>
      <c r="B93" s="121"/>
      <c r="C93" s="121"/>
      <c r="D93" s="122"/>
      <c r="E93" s="1"/>
    </row>
    <row r="94" spans="1:5" ht="16.5" thickBot="1" x14ac:dyDescent="0.3">
      <c r="A94" s="4" t="s">
        <v>87</v>
      </c>
      <c r="B94" s="5" t="s">
        <v>88</v>
      </c>
      <c r="C94" s="5" t="s">
        <v>23</v>
      </c>
      <c r="D94" s="5" t="s">
        <v>24</v>
      </c>
      <c r="E94" s="1"/>
    </row>
    <row r="95" spans="1:5" ht="16.5" thickBot="1" x14ac:dyDescent="0.3">
      <c r="A95" s="31" t="s">
        <v>25</v>
      </c>
      <c r="B95" s="59" t="s">
        <v>89</v>
      </c>
      <c r="C95" s="32"/>
      <c r="D95" s="34"/>
      <c r="E95" s="1"/>
    </row>
    <row r="96" spans="1:5" ht="16.5" thickBot="1" x14ac:dyDescent="0.3">
      <c r="A96" s="133" t="s">
        <v>35</v>
      </c>
      <c r="B96" s="134"/>
      <c r="C96" s="40">
        <v>0</v>
      </c>
      <c r="D96" s="36">
        <f>D95</f>
        <v>0</v>
      </c>
      <c r="E96" s="1"/>
    </row>
    <row r="97" spans="1:5" ht="16.5" thickBot="1" x14ac:dyDescent="0.3">
      <c r="A97" s="1"/>
      <c r="B97" s="1"/>
      <c r="C97" s="1"/>
      <c r="D97" s="1"/>
      <c r="E97" s="1"/>
    </row>
    <row r="98" spans="1:5" ht="16.5" thickBot="1" x14ac:dyDescent="0.3">
      <c r="A98" s="120" t="s">
        <v>90</v>
      </c>
      <c r="B98" s="121"/>
      <c r="C98" s="121"/>
      <c r="D98" s="122"/>
      <c r="E98" s="1"/>
    </row>
    <row r="99" spans="1:5" ht="16.5" thickBot="1" x14ac:dyDescent="0.3">
      <c r="A99" s="4">
        <v>4</v>
      </c>
      <c r="B99" s="57" t="s">
        <v>91</v>
      </c>
      <c r="C99" s="5" t="s">
        <v>23</v>
      </c>
      <c r="D99" s="5" t="s">
        <v>24</v>
      </c>
      <c r="E99" s="1"/>
    </row>
    <row r="100" spans="1:5" ht="16.5" thickBot="1" x14ac:dyDescent="0.3">
      <c r="A100" s="31" t="s">
        <v>79</v>
      </c>
      <c r="B100" s="32" t="s">
        <v>80</v>
      </c>
      <c r="C100" s="33">
        <f>C91</f>
        <v>6.1500000000000001E-3</v>
      </c>
      <c r="D100" s="34">
        <f>D91</f>
        <v>0</v>
      </c>
      <c r="E100" s="1"/>
    </row>
    <row r="101" spans="1:5" ht="16.5" thickBot="1" x14ac:dyDescent="0.3">
      <c r="A101" s="31" t="s">
        <v>87</v>
      </c>
      <c r="B101" s="59" t="s">
        <v>88</v>
      </c>
      <c r="C101" s="33">
        <f>C95</f>
        <v>0</v>
      </c>
      <c r="D101" s="34">
        <f>D96</f>
        <v>0</v>
      </c>
      <c r="E101" s="1"/>
    </row>
    <row r="102" spans="1:5" ht="16.5" thickBot="1" x14ac:dyDescent="0.3">
      <c r="A102" s="133" t="s">
        <v>92</v>
      </c>
      <c r="B102" s="134"/>
      <c r="C102" s="19">
        <f>SUM(C100:C101)</f>
        <v>6.1500000000000001E-3</v>
      </c>
      <c r="D102" s="36">
        <f>SUM(D100:D101)</f>
        <v>0</v>
      </c>
      <c r="E102" s="1"/>
    </row>
    <row r="103" spans="1:5" ht="16.5" thickBot="1" x14ac:dyDescent="0.3">
      <c r="A103" s="1"/>
      <c r="B103" s="1"/>
      <c r="C103" s="1"/>
      <c r="D103" s="1"/>
      <c r="E103" s="1"/>
    </row>
    <row r="104" spans="1:5" ht="16.5" thickBot="1" x14ac:dyDescent="0.3">
      <c r="A104" s="120" t="s">
        <v>93</v>
      </c>
      <c r="B104" s="121"/>
      <c r="C104" s="121"/>
      <c r="D104" s="122"/>
      <c r="E104" s="1"/>
    </row>
    <row r="105" spans="1:5" ht="16.5" thickBot="1" x14ac:dyDescent="0.3">
      <c r="A105" s="4">
        <v>5</v>
      </c>
      <c r="B105" s="142" t="s">
        <v>94</v>
      </c>
      <c r="C105" s="143"/>
      <c r="D105" s="5" t="s">
        <v>24</v>
      </c>
      <c r="E105" s="1"/>
    </row>
    <row r="106" spans="1:5" ht="16.5" thickBot="1" x14ac:dyDescent="0.3">
      <c r="A106" s="31" t="s">
        <v>25</v>
      </c>
      <c r="B106" s="144" t="s">
        <v>95</v>
      </c>
      <c r="C106" s="145"/>
      <c r="D106" s="146"/>
      <c r="E106" s="151"/>
    </row>
    <row r="107" spans="1:5" ht="16.5" thickBot="1" x14ac:dyDescent="0.3">
      <c r="A107" s="31" t="s">
        <v>26</v>
      </c>
      <c r="B107" s="144" t="s">
        <v>96</v>
      </c>
      <c r="C107" s="145"/>
      <c r="D107" s="147"/>
      <c r="E107" s="151"/>
    </row>
    <row r="108" spans="1:5" ht="16.5" thickBot="1" x14ac:dyDescent="0.3">
      <c r="A108" s="31" t="s">
        <v>28</v>
      </c>
      <c r="B108" s="144" t="s">
        <v>85</v>
      </c>
      <c r="C108" s="145"/>
      <c r="D108" s="46">
        <v>0</v>
      </c>
      <c r="E108" s="1"/>
    </row>
    <row r="109" spans="1:5" ht="16.5" thickBot="1" x14ac:dyDescent="0.3">
      <c r="A109" s="133" t="s">
        <v>97</v>
      </c>
      <c r="B109" s="152"/>
      <c r="C109" s="134"/>
      <c r="D109" s="36">
        <f>SUM(D106:D108)</f>
        <v>0</v>
      </c>
      <c r="E109" s="1"/>
    </row>
    <row r="110" spans="1:5" ht="16.5" thickBot="1" x14ac:dyDescent="0.3">
      <c r="A110" s="1"/>
      <c r="B110" s="1"/>
      <c r="C110" s="1"/>
      <c r="D110" s="1"/>
      <c r="E110" s="1"/>
    </row>
    <row r="111" spans="1:5" ht="15.75" x14ac:dyDescent="0.25">
      <c r="A111" s="153" t="s">
        <v>98</v>
      </c>
      <c r="B111" s="154"/>
      <c r="C111" s="154"/>
      <c r="D111" s="155"/>
      <c r="E111" s="1"/>
    </row>
    <row r="112" spans="1:5" ht="16.5" thickBot="1" x14ac:dyDescent="0.3">
      <c r="A112" s="156" t="s">
        <v>99</v>
      </c>
      <c r="B112" s="157"/>
      <c r="C112" s="158"/>
      <c r="D112" s="47">
        <f>D31+D68+D79+D102+D109</f>
        <v>0</v>
      </c>
      <c r="E112" s="1"/>
    </row>
    <row r="113" spans="1:5" ht="16.5" thickBot="1" x14ac:dyDescent="0.3">
      <c r="A113" s="29">
        <v>6</v>
      </c>
      <c r="B113" s="63" t="s">
        <v>100</v>
      </c>
      <c r="C113" s="30" t="s">
        <v>23</v>
      </c>
      <c r="D113" s="30" t="s">
        <v>24</v>
      </c>
      <c r="E113" s="1"/>
    </row>
    <row r="114" spans="1:5" ht="16.5" thickBot="1" x14ac:dyDescent="0.3">
      <c r="A114" s="31" t="s">
        <v>25</v>
      </c>
      <c r="B114" s="32" t="s">
        <v>101</v>
      </c>
      <c r="C114" s="33">
        <v>0.05</v>
      </c>
      <c r="D114" s="34"/>
      <c r="E114" s="1"/>
    </row>
    <row r="115" spans="1:5" ht="16.5" thickBot="1" x14ac:dyDescent="0.3">
      <c r="A115" s="31" t="s">
        <v>26</v>
      </c>
      <c r="B115" s="32" t="s">
        <v>102</v>
      </c>
      <c r="C115" s="33"/>
      <c r="D115" s="34"/>
      <c r="E115" s="1"/>
    </row>
    <row r="116" spans="1:5" ht="16.5" thickBot="1" x14ac:dyDescent="0.3">
      <c r="A116" s="31" t="s">
        <v>28</v>
      </c>
      <c r="B116" s="32" t="s">
        <v>103</v>
      </c>
      <c r="C116" s="48"/>
      <c r="D116" s="34"/>
      <c r="E116" s="1"/>
    </row>
    <row r="117" spans="1:5" ht="16.5" thickBot="1" x14ac:dyDescent="0.3">
      <c r="A117" s="31"/>
      <c r="B117" s="59" t="s">
        <v>104</v>
      </c>
      <c r="C117" s="33">
        <v>7.5999999999999998E-2</v>
      </c>
      <c r="D117" s="34"/>
      <c r="E117" s="1"/>
    </row>
    <row r="118" spans="1:5" ht="16.5" thickBot="1" x14ac:dyDescent="0.3">
      <c r="A118" s="31"/>
      <c r="B118" s="32" t="s">
        <v>105</v>
      </c>
      <c r="C118" s="33">
        <v>1.6500000000000001E-2</v>
      </c>
      <c r="D118" s="34"/>
      <c r="E118" s="1"/>
    </row>
    <row r="119" spans="1:5" ht="16.5" thickBot="1" x14ac:dyDescent="0.3">
      <c r="A119" s="31"/>
      <c r="B119" s="32" t="s">
        <v>106</v>
      </c>
      <c r="C119" s="33">
        <v>0.03</v>
      </c>
      <c r="D119" s="34"/>
      <c r="E119" s="1"/>
    </row>
    <row r="120" spans="1:5" ht="16.5" thickBot="1" x14ac:dyDescent="0.3">
      <c r="A120" s="133" t="s">
        <v>107</v>
      </c>
      <c r="B120" s="152"/>
      <c r="C120" s="49">
        <f>C117+C118+C119</f>
        <v>0.1225</v>
      </c>
      <c r="D120" s="34"/>
      <c r="E120" s="1"/>
    </row>
    <row r="121" spans="1:5" ht="16.5" thickBot="1" x14ac:dyDescent="0.3">
      <c r="A121" s="159"/>
      <c r="B121" s="160"/>
      <c r="C121" s="161"/>
      <c r="D121" s="34"/>
      <c r="E121" s="1"/>
    </row>
    <row r="122" spans="1:5" ht="16.5" thickBot="1" x14ac:dyDescent="0.3">
      <c r="A122" s="133" t="s">
        <v>55</v>
      </c>
      <c r="B122" s="134"/>
      <c r="C122" s="19">
        <f>SUM(C114+C115+C120)</f>
        <v>0.17249999999999999</v>
      </c>
      <c r="D122" s="36">
        <f>SUM(D114:D119)</f>
        <v>0</v>
      </c>
      <c r="E122" s="1"/>
    </row>
    <row r="123" spans="1:5" ht="16.5" thickBot="1" x14ac:dyDescent="0.3">
      <c r="A123" s="1"/>
      <c r="B123" s="1"/>
      <c r="C123" s="1"/>
      <c r="D123" s="1"/>
      <c r="E123" s="1"/>
    </row>
    <row r="124" spans="1:5" ht="16.5" thickBot="1" x14ac:dyDescent="0.3">
      <c r="A124" s="120" t="s">
        <v>108</v>
      </c>
      <c r="B124" s="121"/>
      <c r="C124" s="121"/>
      <c r="D124" s="122"/>
      <c r="E124" s="1"/>
    </row>
    <row r="125" spans="1:5" ht="16.5" thickBot="1" x14ac:dyDescent="0.3">
      <c r="A125" s="4"/>
      <c r="B125" s="62" t="s">
        <v>109</v>
      </c>
      <c r="C125" s="5" t="s">
        <v>23</v>
      </c>
      <c r="D125" s="5" t="s">
        <v>24</v>
      </c>
      <c r="E125" s="1"/>
    </row>
    <row r="126" spans="1:5" ht="16.5" thickBot="1" x14ac:dyDescent="0.3">
      <c r="A126" s="29" t="s">
        <v>25</v>
      </c>
      <c r="B126" s="32" t="s">
        <v>21</v>
      </c>
      <c r="C126" s="33">
        <f>C31</f>
        <v>1.5</v>
      </c>
      <c r="D126" s="50">
        <f>D31</f>
        <v>0</v>
      </c>
      <c r="E126" s="1"/>
    </row>
    <row r="127" spans="1:5" ht="16.5" thickBot="1" x14ac:dyDescent="0.3">
      <c r="A127" s="29" t="s">
        <v>26</v>
      </c>
      <c r="B127" s="59" t="s">
        <v>36</v>
      </c>
      <c r="C127" s="33">
        <f>C68</f>
        <v>0.58243333333333336</v>
      </c>
      <c r="D127" s="50">
        <f>D68</f>
        <v>0</v>
      </c>
      <c r="E127" s="1"/>
    </row>
    <row r="128" spans="1:5" ht="16.5" thickBot="1" x14ac:dyDescent="0.3">
      <c r="A128" s="29" t="s">
        <v>28</v>
      </c>
      <c r="B128" s="32" t="s">
        <v>67</v>
      </c>
      <c r="C128" s="33">
        <f>C79</f>
        <v>3.2550000000000003E-2</v>
      </c>
      <c r="D128" s="50">
        <f>D79</f>
        <v>0</v>
      </c>
      <c r="E128" s="1"/>
    </row>
    <row r="129" spans="1:5" ht="16.5" thickBot="1" x14ac:dyDescent="0.3">
      <c r="A129" s="29" t="s">
        <v>30</v>
      </c>
      <c r="B129" s="59" t="s">
        <v>76</v>
      </c>
      <c r="C129" s="33">
        <f>C91+C96</f>
        <v>6.1500000000000001E-3</v>
      </c>
      <c r="D129" s="50">
        <f>D102</f>
        <v>0</v>
      </c>
      <c r="E129" s="1"/>
    </row>
    <row r="130" spans="1:5" ht="16.5" thickBot="1" x14ac:dyDescent="0.3">
      <c r="A130" s="29" t="s">
        <v>32</v>
      </c>
      <c r="B130" s="32" t="s">
        <v>93</v>
      </c>
      <c r="C130" s="48"/>
      <c r="D130" s="50">
        <f>D109</f>
        <v>0</v>
      </c>
      <c r="E130" s="1"/>
    </row>
    <row r="131" spans="1:5" ht="16.5" thickBot="1" x14ac:dyDescent="0.3">
      <c r="A131" s="133" t="s">
        <v>110</v>
      </c>
      <c r="B131" s="134"/>
      <c r="C131" s="30"/>
      <c r="D131" s="50">
        <f>SUM(D126:D130)</f>
        <v>0</v>
      </c>
      <c r="E131" s="1"/>
    </row>
    <row r="132" spans="1:5" ht="16.5" thickBot="1" x14ac:dyDescent="0.3">
      <c r="A132" s="29" t="s">
        <v>34</v>
      </c>
      <c r="B132" s="59" t="s">
        <v>111</v>
      </c>
      <c r="C132" s="33">
        <f>C122</f>
        <v>0.17249999999999999</v>
      </c>
      <c r="D132" s="50">
        <f>D122</f>
        <v>0</v>
      </c>
      <c r="E132" s="1"/>
    </row>
    <row r="133" spans="1:5" ht="16.5" thickBot="1" x14ac:dyDescent="0.3">
      <c r="A133" s="133" t="s">
        <v>112</v>
      </c>
      <c r="B133" s="134"/>
      <c r="C133" s="51">
        <f>SUM(C126:C132)</f>
        <v>2.2936333333333332</v>
      </c>
      <c r="D133" s="50">
        <f>ROUND(SUM(D131:D132),2)</f>
        <v>0</v>
      </c>
      <c r="E133" s="1"/>
    </row>
    <row r="134" spans="1:5" ht="16.5" thickBot="1" x14ac:dyDescent="0.3">
      <c r="A134" s="133" t="s">
        <v>113</v>
      </c>
      <c r="B134" s="134"/>
      <c r="C134" s="51"/>
      <c r="D134" s="52">
        <v>4</v>
      </c>
      <c r="E134" s="1"/>
    </row>
    <row r="135" spans="1:5" ht="16.5" thickBot="1" x14ac:dyDescent="0.3">
      <c r="A135" s="133" t="s">
        <v>114</v>
      </c>
      <c r="B135" s="134"/>
      <c r="C135" s="51"/>
      <c r="D135" s="50">
        <f>D133*D134</f>
        <v>0</v>
      </c>
      <c r="E135" s="1"/>
    </row>
    <row r="136" spans="1:5" ht="16.5" thickBot="1" x14ac:dyDescent="0.3">
      <c r="A136" s="133" t="s">
        <v>115</v>
      </c>
      <c r="B136" s="134"/>
      <c r="C136" s="51"/>
      <c r="D136" s="53">
        <f>D135*C10</f>
        <v>0</v>
      </c>
      <c r="E136" s="1"/>
    </row>
  </sheetData>
  <mergeCells count="67">
    <mergeCell ref="E106:E107"/>
    <mergeCell ref="B107:C107"/>
    <mergeCell ref="A136:B136"/>
    <mergeCell ref="A109:C109"/>
    <mergeCell ref="A111:D111"/>
    <mergeCell ref="A112:C112"/>
    <mergeCell ref="A120:B120"/>
    <mergeCell ref="A121:C121"/>
    <mergeCell ref="A122:B122"/>
    <mergeCell ref="A124:D124"/>
    <mergeCell ref="A131:B131"/>
    <mergeCell ref="A133:B133"/>
    <mergeCell ref="A134:B134"/>
    <mergeCell ref="A135:B135"/>
    <mergeCell ref="B108:C108"/>
    <mergeCell ref="A104:D104"/>
    <mergeCell ref="B105:C105"/>
    <mergeCell ref="B106:C106"/>
    <mergeCell ref="D106:D107"/>
    <mergeCell ref="A82:D82"/>
    <mergeCell ref="A91:B91"/>
    <mergeCell ref="A93:D93"/>
    <mergeCell ref="A96:B96"/>
    <mergeCell ref="A98:D98"/>
    <mergeCell ref="A102:B102"/>
    <mergeCell ref="A70:D70"/>
    <mergeCell ref="A79:B79"/>
    <mergeCell ref="A38:B38"/>
    <mergeCell ref="A40:D40"/>
    <mergeCell ref="A41:B41"/>
    <mergeCell ref="A51:B51"/>
    <mergeCell ref="A53:D53"/>
    <mergeCell ref="A81:D81"/>
    <mergeCell ref="A34:D34"/>
    <mergeCell ref="A17:B17"/>
    <mergeCell ref="C17:D17"/>
    <mergeCell ref="A18:B18"/>
    <mergeCell ref="C18:D18"/>
    <mergeCell ref="A19:B19"/>
    <mergeCell ref="C19:D19"/>
    <mergeCell ref="A20:B20"/>
    <mergeCell ref="C20:D20"/>
    <mergeCell ref="A22:D22"/>
    <mergeCell ref="A31:B31"/>
    <mergeCell ref="A33:D33"/>
    <mergeCell ref="A61:B61"/>
    <mergeCell ref="A63:D63"/>
    <mergeCell ref="A68:B68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6"/>
  <sheetViews>
    <sheetView topLeftCell="A109" zoomScale="80" zoomScaleNormal="80" workbookViewId="0">
      <selection activeCell="H120" sqref="H120"/>
    </sheetView>
  </sheetViews>
  <sheetFormatPr defaultRowHeight="15" x14ac:dyDescent="0.25"/>
  <cols>
    <col min="1" max="1" width="17.7109375" customWidth="1"/>
    <col min="2" max="2" width="60.28515625" customWidth="1"/>
    <col min="3" max="3" width="18.140625" customWidth="1"/>
    <col min="4" max="4" width="33.42578125" customWidth="1"/>
  </cols>
  <sheetData>
    <row r="1" spans="1:5" ht="15.75" x14ac:dyDescent="0.25">
      <c r="A1" s="85" t="s">
        <v>0</v>
      </c>
      <c r="B1" s="86"/>
      <c r="C1" s="86"/>
      <c r="D1" s="87"/>
      <c r="E1" s="1"/>
    </row>
    <row r="2" spans="1:5" ht="16.5" thickBot="1" x14ac:dyDescent="0.3">
      <c r="A2" s="88"/>
      <c r="B2" s="89"/>
      <c r="C2" s="89"/>
      <c r="D2" s="90"/>
      <c r="E2" s="1"/>
    </row>
    <row r="3" spans="1:5" ht="30" x14ac:dyDescent="0.4">
      <c r="A3" s="85" t="s">
        <v>1</v>
      </c>
      <c r="B3" s="86"/>
      <c r="C3" s="86"/>
      <c r="D3" s="86"/>
      <c r="E3" s="65"/>
    </row>
    <row r="4" spans="1:5" ht="30" x14ac:dyDescent="0.4">
      <c r="A4" s="91" t="s">
        <v>2</v>
      </c>
      <c r="B4" s="92"/>
      <c r="C4" s="93" t="s">
        <v>3</v>
      </c>
      <c r="D4" s="164"/>
      <c r="E4" s="65"/>
    </row>
    <row r="5" spans="1:5" ht="16.5" thickBot="1" x14ac:dyDescent="0.3">
      <c r="A5" s="165" t="s">
        <v>4</v>
      </c>
      <c r="B5" s="166"/>
      <c r="C5" s="167"/>
      <c r="D5" s="168"/>
      <c r="E5" s="66"/>
    </row>
    <row r="6" spans="1:5" ht="16.5" thickBot="1" x14ac:dyDescent="0.3">
      <c r="A6" s="1"/>
      <c r="B6" s="3"/>
      <c r="C6" s="1"/>
      <c r="D6" s="1"/>
      <c r="E6" s="1"/>
    </row>
    <row r="7" spans="1:5" ht="16.5" thickBot="1" x14ac:dyDescent="0.3">
      <c r="A7" s="99" t="s">
        <v>5</v>
      </c>
      <c r="B7" s="100"/>
      <c r="C7" s="100"/>
      <c r="D7" s="101"/>
      <c r="E7" s="1"/>
    </row>
    <row r="8" spans="1:5" ht="15.75" x14ac:dyDescent="0.25">
      <c r="A8" s="102" t="s">
        <v>6</v>
      </c>
      <c r="B8" s="103"/>
      <c r="C8" s="104" t="s">
        <v>7</v>
      </c>
      <c r="D8" s="105"/>
      <c r="E8" s="1"/>
    </row>
    <row r="9" spans="1:5" ht="15.75" x14ac:dyDescent="0.25">
      <c r="A9" s="106" t="s">
        <v>8</v>
      </c>
      <c r="B9" s="107"/>
      <c r="C9" s="108" t="s">
        <v>142</v>
      </c>
      <c r="D9" s="109"/>
      <c r="E9" s="1"/>
    </row>
    <row r="10" spans="1:5" ht="16.5" thickBot="1" x14ac:dyDescent="0.3">
      <c r="A10" s="95" t="s">
        <v>9</v>
      </c>
      <c r="B10" s="96"/>
      <c r="C10" s="110">
        <v>12</v>
      </c>
      <c r="D10" s="111"/>
      <c r="E10" s="1"/>
    </row>
    <row r="11" spans="1:5" ht="16.5" thickBot="1" x14ac:dyDescent="0.3">
      <c r="A11" s="1"/>
      <c r="B11" s="1"/>
      <c r="C11" s="1"/>
      <c r="D11" s="1"/>
      <c r="E11" s="1"/>
    </row>
    <row r="12" spans="1:5" ht="16.5" thickBot="1" x14ac:dyDescent="0.3">
      <c r="A12" s="99" t="s">
        <v>10</v>
      </c>
      <c r="B12" s="100"/>
      <c r="C12" s="100"/>
      <c r="D12" s="101"/>
      <c r="E12" s="1"/>
    </row>
    <row r="13" spans="1:5" ht="15.75" x14ac:dyDescent="0.25">
      <c r="A13" s="112" t="s">
        <v>11</v>
      </c>
      <c r="B13" s="113"/>
      <c r="C13" s="114" t="s">
        <v>123</v>
      </c>
      <c r="D13" s="115"/>
      <c r="E13" s="1"/>
    </row>
    <row r="14" spans="1:5" ht="16.5" thickBot="1" x14ac:dyDescent="0.3">
      <c r="A14" s="116" t="s">
        <v>13</v>
      </c>
      <c r="B14" s="117"/>
      <c r="C14" s="118" t="s">
        <v>14</v>
      </c>
      <c r="D14" s="119"/>
      <c r="E14" s="1"/>
    </row>
    <row r="15" spans="1:5" ht="16.5" thickBot="1" x14ac:dyDescent="0.3">
      <c r="A15" s="1"/>
      <c r="B15" s="1"/>
      <c r="C15" s="1"/>
      <c r="D15" s="1"/>
      <c r="E15" s="1"/>
    </row>
    <row r="16" spans="1:5" ht="16.5" thickBot="1" x14ac:dyDescent="0.3">
      <c r="A16" s="99" t="s">
        <v>15</v>
      </c>
      <c r="B16" s="100"/>
      <c r="C16" s="100"/>
      <c r="D16" s="101"/>
      <c r="E16" s="1"/>
    </row>
    <row r="17" spans="1:5" ht="15.75" x14ac:dyDescent="0.25">
      <c r="A17" s="112" t="s">
        <v>16</v>
      </c>
      <c r="B17" s="113"/>
      <c r="C17" s="123"/>
      <c r="D17" s="124"/>
      <c r="E17" s="1"/>
    </row>
    <row r="18" spans="1:5" ht="15.75" x14ac:dyDescent="0.25">
      <c r="A18" s="125" t="s">
        <v>17</v>
      </c>
      <c r="B18" s="126"/>
      <c r="C18" s="127" t="s">
        <v>124</v>
      </c>
      <c r="D18" s="128"/>
      <c r="E18" s="1"/>
    </row>
    <row r="19" spans="1:5" ht="15.75" x14ac:dyDescent="0.25">
      <c r="A19" s="125" t="s">
        <v>19</v>
      </c>
      <c r="B19" s="126"/>
      <c r="C19" s="129">
        <v>45809</v>
      </c>
      <c r="D19" s="130"/>
      <c r="E19" s="1"/>
    </row>
    <row r="20" spans="1:5" ht="16.5" thickBot="1" x14ac:dyDescent="0.3">
      <c r="A20" s="116" t="s">
        <v>20</v>
      </c>
      <c r="B20" s="117"/>
      <c r="C20" s="131" t="s">
        <v>125</v>
      </c>
      <c r="D20" s="132"/>
      <c r="E20" s="1"/>
    </row>
    <row r="21" spans="1:5" ht="16.5" thickBot="1" x14ac:dyDescent="0.3">
      <c r="A21" s="1"/>
      <c r="B21" s="1"/>
      <c r="C21" s="1"/>
      <c r="D21" s="1"/>
      <c r="E21" s="1"/>
    </row>
    <row r="22" spans="1:5" ht="16.5" thickBot="1" x14ac:dyDescent="0.3">
      <c r="A22" s="120" t="s">
        <v>21</v>
      </c>
      <c r="B22" s="121"/>
      <c r="C22" s="121"/>
      <c r="D22" s="122"/>
      <c r="E22" s="1"/>
    </row>
    <row r="23" spans="1:5" ht="16.5" thickBot="1" x14ac:dyDescent="0.3">
      <c r="A23" s="4">
        <v>1</v>
      </c>
      <c r="B23" s="57" t="s">
        <v>22</v>
      </c>
      <c r="C23" s="5" t="s">
        <v>23</v>
      </c>
      <c r="D23" s="5" t="s">
        <v>24</v>
      </c>
      <c r="E23" s="1"/>
    </row>
    <row r="24" spans="1:5" ht="15.75" x14ac:dyDescent="0.25">
      <c r="A24" s="6" t="s">
        <v>25</v>
      </c>
      <c r="B24" s="54" t="s">
        <v>136</v>
      </c>
      <c r="C24" s="8">
        <v>1</v>
      </c>
      <c r="D24" s="9"/>
      <c r="E24" s="1"/>
    </row>
    <row r="25" spans="1:5" ht="15.75" x14ac:dyDescent="0.25">
      <c r="A25" s="10" t="s">
        <v>26</v>
      </c>
      <c r="B25" s="11" t="s">
        <v>27</v>
      </c>
      <c r="C25" s="12"/>
      <c r="D25" s="13"/>
      <c r="E25" s="14"/>
    </row>
    <row r="26" spans="1:5" ht="15.75" x14ac:dyDescent="0.25">
      <c r="A26" s="10" t="s">
        <v>28</v>
      </c>
      <c r="B26" s="55" t="s">
        <v>29</v>
      </c>
      <c r="C26" s="12"/>
      <c r="D26" s="13"/>
      <c r="E26" s="75"/>
    </row>
    <row r="27" spans="1:5" ht="15.75" x14ac:dyDescent="0.25">
      <c r="A27" s="10" t="s">
        <v>30</v>
      </c>
      <c r="B27" s="11" t="s">
        <v>31</v>
      </c>
      <c r="C27" s="15"/>
      <c r="D27" s="13"/>
      <c r="E27" s="14"/>
    </row>
    <row r="28" spans="1:5" ht="15.75" x14ac:dyDescent="0.25">
      <c r="A28" s="10" t="s">
        <v>32</v>
      </c>
      <c r="B28" s="55" t="s">
        <v>33</v>
      </c>
      <c r="C28" s="15"/>
      <c r="D28" s="13"/>
      <c r="E28" s="14"/>
    </row>
    <row r="29" spans="1:5" ht="16.5" thickBot="1" x14ac:dyDescent="0.3">
      <c r="A29" s="16" t="s">
        <v>34</v>
      </c>
      <c r="B29" s="56" t="s">
        <v>137</v>
      </c>
      <c r="C29" s="17">
        <v>0.5</v>
      </c>
      <c r="D29" s="18"/>
      <c r="E29" s="14"/>
    </row>
    <row r="30" spans="1:5" ht="16.5" thickBot="1" x14ac:dyDescent="0.3">
      <c r="A30" s="77" t="s">
        <v>51</v>
      </c>
      <c r="B30" s="78" t="s">
        <v>146</v>
      </c>
      <c r="C30" s="79"/>
      <c r="D30" s="74"/>
      <c r="E30" s="1"/>
    </row>
    <row r="31" spans="1:5" ht="16.5" thickBot="1" x14ac:dyDescent="0.3">
      <c r="A31" s="133" t="s">
        <v>35</v>
      </c>
      <c r="B31" s="134"/>
      <c r="C31" s="19">
        <f>SUM(C24:C29)</f>
        <v>1.5</v>
      </c>
      <c r="D31" s="20">
        <f>SUM(D24:D30)</f>
        <v>0</v>
      </c>
      <c r="E31" s="1"/>
    </row>
    <row r="32" spans="1:5" ht="16.5" thickBot="1" x14ac:dyDescent="0.3">
      <c r="A32" s="1"/>
      <c r="B32" s="1"/>
      <c r="C32" s="1"/>
      <c r="D32" s="1"/>
      <c r="E32" s="1"/>
    </row>
    <row r="33" spans="1:5" ht="16.5" thickBot="1" x14ac:dyDescent="0.3">
      <c r="A33" s="120" t="s">
        <v>36</v>
      </c>
      <c r="B33" s="121"/>
      <c r="C33" s="121"/>
      <c r="D33" s="122"/>
      <c r="E33" s="1"/>
    </row>
    <row r="34" spans="1:5" ht="16.5" thickBot="1" x14ac:dyDescent="0.3">
      <c r="A34" s="120" t="s">
        <v>37</v>
      </c>
      <c r="B34" s="121"/>
      <c r="C34" s="121"/>
      <c r="D34" s="122"/>
      <c r="E34" s="1"/>
    </row>
    <row r="35" spans="1:5" ht="16.5" thickBot="1" x14ac:dyDescent="0.3">
      <c r="A35" s="4" t="s">
        <v>38</v>
      </c>
      <c r="B35" s="57" t="s">
        <v>39</v>
      </c>
      <c r="C35" s="5" t="s">
        <v>23</v>
      </c>
      <c r="D35" s="5" t="s">
        <v>24</v>
      </c>
      <c r="E35" s="1"/>
    </row>
    <row r="36" spans="1:5" ht="15.75" x14ac:dyDescent="0.25">
      <c r="A36" s="6" t="s">
        <v>25</v>
      </c>
      <c r="B36" s="7" t="s">
        <v>40</v>
      </c>
      <c r="C36" s="21">
        <f>1/12</f>
        <v>8.3333333333333329E-2</v>
      </c>
      <c r="D36" s="22">
        <f>C36*D31</f>
        <v>0</v>
      </c>
      <c r="E36" s="1"/>
    </row>
    <row r="37" spans="1:5" ht="16.5" thickBot="1" x14ac:dyDescent="0.3">
      <c r="A37" s="16" t="s">
        <v>26</v>
      </c>
      <c r="B37" s="56" t="s">
        <v>41</v>
      </c>
      <c r="C37" s="23">
        <v>0.1111</v>
      </c>
      <c r="D37" s="24">
        <f>C37*D31</f>
        <v>0</v>
      </c>
      <c r="E37" s="1"/>
    </row>
    <row r="38" spans="1:5" ht="16.5" thickBot="1" x14ac:dyDescent="0.3">
      <c r="A38" s="133" t="s">
        <v>35</v>
      </c>
      <c r="B38" s="134"/>
      <c r="C38" s="19">
        <f>SUM(C36:C37)</f>
        <v>0.19443333333333335</v>
      </c>
      <c r="D38" s="25">
        <f>SUM(D36:D37)</f>
        <v>0</v>
      </c>
      <c r="E38" s="1"/>
    </row>
    <row r="39" spans="1:5" ht="16.5" thickBot="1" x14ac:dyDescent="0.3">
      <c r="A39" s="1"/>
      <c r="B39" s="1"/>
      <c r="C39" s="1"/>
      <c r="D39" s="1"/>
      <c r="E39" s="1"/>
    </row>
    <row r="40" spans="1:5" ht="16.5" thickBot="1" x14ac:dyDescent="0.3">
      <c r="A40" s="137" t="s">
        <v>42</v>
      </c>
      <c r="B40" s="138"/>
      <c r="C40" s="138"/>
      <c r="D40" s="139"/>
      <c r="E40" s="26"/>
    </row>
    <row r="41" spans="1:5" ht="16.5" thickBot="1" x14ac:dyDescent="0.3">
      <c r="A41" s="140" t="s">
        <v>43</v>
      </c>
      <c r="B41" s="141"/>
      <c r="C41" s="27"/>
      <c r="D41" s="28">
        <f>D31+D38</f>
        <v>0</v>
      </c>
      <c r="E41" s="1"/>
    </row>
    <row r="42" spans="1:5" ht="16.5" thickBot="1" x14ac:dyDescent="0.3">
      <c r="A42" s="29" t="s">
        <v>44</v>
      </c>
      <c r="B42" s="58" t="s">
        <v>45</v>
      </c>
      <c r="C42" s="30" t="s">
        <v>23</v>
      </c>
      <c r="D42" s="30" t="s">
        <v>24</v>
      </c>
      <c r="E42" s="1"/>
    </row>
    <row r="43" spans="1:5" ht="16.5" thickBot="1" x14ac:dyDescent="0.3">
      <c r="A43" s="31" t="s">
        <v>25</v>
      </c>
      <c r="B43" s="32" t="s">
        <v>46</v>
      </c>
      <c r="C43" s="33">
        <v>0.2</v>
      </c>
      <c r="D43" s="34">
        <f>C43*D41</f>
        <v>0</v>
      </c>
      <c r="E43" s="1"/>
    </row>
    <row r="44" spans="1:5" ht="16.5" thickBot="1" x14ac:dyDescent="0.3">
      <c r="A44" s="31" t="s">
        <v>26</v>
      </c>
      <c r="B44" s="59" t="s">
        <v>47</v>
      </c>
      <c r="C44" s="33">
        <v>2.5000000000000001E-2</v>
      </c>
      <c r="D44" s="34">
        <f>C44*D41</f>
        <v>0</v>
      </c>
      <c r="E44" s="1"/>
    </row>
    <row r="45" spans="1:5" ht="16.5" thickBot="1" x14ac:dyDescent="0.3">
      <c r="A45" s="31" t="s">
        <v>28</v>
      </c>
      <c r="B45" s="64" t="s">
        <v>140</v>
      </c>
      <c r="C45" s="33">
        <v>0.05</v>
      </c>
      <c r="D45" s="34">
        <f>C45*D41</f>
        <v>0</v>
      </c>
      <c r="E45" s="1"/>
    </row>
    <row r="46" spans="1:5" ht="16.5" thickBot="1" x14ac:dyDescent="0.3">
      <c r="A46" s="31" t="s">
        <v>30</v>
      </c>
      <c r="B46" s="32" t="s">
        <v>48</v>
      </c>
      <c r="C46" s="33">
        <v>1.4999999999999999E-2</v>
      </c>
      <c r="D46" s="34">
        <f>C46*D41</f>
        <v>0</v>
      </c>
      <c r="E46" s="1"/>
    </row>
    <row r="47" spans="1:5" ht="16.5" thickBot="1" x14ac:dyDescent="0.3">
      <c r="A47" s="31" t="s">
        <v>32</v>
      </c>
      <c r="B47" s="59" t="s">
        <v>49</v>
      </c>
      <c r="C47" s="33">
        <v>0.01</v>
      </c>
      <c r="D47" s="34">
        <f>C47*D41</f>
        <v>0</v>
      </c>
      <c r="E47" s="1"/>
    </row>
    <row r="48" spans="1:5" ht="16.5" thickBot="1" x14ac:dyDescent="0.3">
      <c r="A48" s="31" t="s">
        <v>34</v>
      </c>
      <c r="B48" s="32" t="s">
        <v>50</v>
      </c>
      <c r="C48" s="33">
        <v>6.0000000000000001E-3</v>
      </c>
      <c r="D48" s="34">
        <f>C48*D41</f>
        <v>0</v>
      </c>
      <c r="E48" s="1"/>
    </row>
    <row r="49" spans="1:5" ht="16.5" thickBot="1" x14ac:dyDescent="0.3">
      <c r="A49" s="31" t="s">
        <v>51</v>
      </c>
      <c r="B49" s="32" t="s">
        <v>52</v>
      </c>
      <c r="C49" s="33">
        <v>2E-3</v>
      </c>
      <c r="D49" s="34">
        <f>C49*D41</f>
        <v>0</v>
      </c>
      <c r="E49" s="1"/>
    </row>
    <row r="50" spans="1:5" ht="16.5" thickBot="1" x14ac:dyDescent="0.3">
      <c r="A50" s="31" t="s">
        <v>53</v>
      </c>
      <c r="B50" s="32" t="s">
        <v>54</v>
      </c>
      <c r="C50" s="33">
        <v>0.08</v>
      </c>
      <c r="D50" s="34">
        <f>C50*D41</f>
        <v>0</v>
      </c>
      <c r="E50" s="1"/>
    </row>
    <row r="51" spans="1:5" ht="16.5" thickBot="1" x14ac:dyDescent="0.3">
      <c r="A51" s="133" t="s">
        <v>55</v>
      </c>
      <c r="B51" s="134"/>
      <c r="C51" s="19">
        <f>C43+C44+C46+C47+C48+C49+C50+C45</f>
        <v>0.38800000000000001</v>
      </c>
      <c r="D51" s="36">
        <f>SUM(D43:D50)</f>
        <v>0</v>
      </c>
      <c r="E51" s="1"/>
    </row>
    <row r="52" spans="1:5" ht="16.5" thickBot="1" x14ac:dyDescent="0.3">
      <c r="A52" s="1"/>
      <c r="B52" s="1"/>
      <c r="C52" s="1"/>
      <c r="D52" s="1"/>
      <c r="E52" s="1"/>
    </row>
    <row r="53" spans="1:5" ht="16.5" thickBot="1" x14ac:dyDescent="0.3">
      <c r="A53" s="120" t="s">
        <v>56</v>
      </c>
      <c r="B53" s="121"/>
      <c r="C53" s="121"/>
      <c r="D53" s="122"/>
      <c r="E53" s="1"/>
    </row>
    <row r="54" spans="1:5" ht="16.5" thickBot="1" x14ac:dyDescent="0.3">
      <c r="A54" s="4" t="s">
        <v>57</v>
      </c>
      <c r="B54" s="57" t="s">
        <v>58</v>
      </c>
      <c r="C54" s="5" t="s">
        <v>23</v>
      </c>
      <c r="D54" s="5" t="s">
        <v>24</v>
      </c>
      <c r="E54" s="1"/>
    </row>
    <row r="55" spans="1:5" ht="16.5" thickBot="1" x14ac:dyDescent="0.3">
      <c r="A55" s="31" t="s">
        <v>25</v>
      </c>
      <c r="B55" s="32" t="s">
        <v>59</v>
      </c>
      <c r="C55" s="33"/>
      <c r="D55" s="34"/>
      <c r="E55" s="1"/>
    </row>
    <row r="56" spans="1:5" ht="16.5" thickBot="1" x14ac:dyDescent="0.3">
      <c r="A56" s="31" t="s">
        <v>26</v>
      </c>
      <c r="B56" s="59" t="s">
        <v>126</v>
      </c>
      <c r="C56" s="33"/>
      <c r="D56" s="34"/>
      <c r="E56" s="1"/>
    </row>
    <row r="57" spans="1:5" ht="16.5" thickBot="1" x14ac:dyDescent="0.3">
      <c r="A57" s="31" t="s">
        <v>28</v>
      </c>
      <c r="B57" s="32" t="s">
        <v>61</v>
      </c>
      <c r="C57" s="33"/>
      <c r="D57" s="34"/>
      <c r="E57" s="1"/>
    </row>
    <row r="58" spans="1:5" ht="16.5" thickBot="1" x14ac:dyDescent="0.3">
      <c r="A58" s="31" t="s">
        <v>30</v>
      </c>
      <c r="B58" s="59" t="s">
        <v>127</v>
      </c>
      <c r="C58" s="33"/>
      <c r="D58" s="34"/>
      <c r="E58" s="1"/>
    </row>
    <row r="59" spans="1:5" ht="16.5" thickBot="1" x14ac:dyDescent="0.3">
      <c r="A59" s="31" t="s">
        <v>32</v>
      </c>
      <c r="B59" s="32" t="s">
        <v>63</v>
      </c>
      <c r="C59" s="32"/>
      <c r="D59" s="34"/>
      <c r="E59" s="1"/>
    </row>
    <row r="60" spans="1:5" ht="16.5" thickBot="1" x14ac:dyDescent="0.3">
      <c r="A60" s="31" t="s">
        <v>34</v>
      </c>
      <c r="B60" s="59" t="s">
        <v>85</v>
      </c>
      <c r="C60" s="32"/>
      <c r="D60" s="34"/>
      <c r="E60" s="1"/>
    </row>
    <row r="61" spans="1:5" ht="16.5" thickBot="1" x14ac:dyDescent="0.3">
      <c r="A61" s="133" t="s">
        <v>35</v>
      </c>
      <c r="B61" s="134"/>
      <c r="C61" s="19">
        <f>SUM(C55:C60)</f>
        <v>0</v>
      </c>
      <c r="D61" s="36">
        <f>SUM(D55:D60)</f>
        <v>0</v>
      </c>
      <c r="E61" s="1"/>
    </row>
    <row r="62" spans="1:5" ht="16.5" thickBot="1" x14ac:dyDescent="0.3">
      <c r="A62" s="1"/>
      <c r="B62" s="1"/>
      <c r="C62" s="1"/>
      <c r="D62" s="1"/>
      <c r="E62" s="1"/>
    </row>
    <row r="63" spans="1:5" ht="16.5" thickBot="1" x14ac:dyDescent="0.3">
      <c r="A63" s="120" t="s">
        <v>65</v>
      </c>
      <c r="B63" s="121"/>
      <c r="C63" s="121"/>
      <c r="D63" s="122"/>
      <c r="E63" s="1"/>
    </row>
    <row r="64" spans="1:5" ht="16.5" thickBot="1" x14ac:dyDescent="0.3">
      <c r="A64" s="4">
        <v>2</v>
      </c>
      <c r="B64" s="57" t="s">
        <v>66</v>
      </c>
      <c r="C64" s="5" t="s">
        <v>23</v>
      </c>
      <c r="D64" s="5" t="s">
        <v>24</v>
      </c>
      <c r="E64" s="1"/>
    </row>
    <row r="65" spans="1:5" ht="16.5" thickBot="1" x14ac:dyDescent="0.3">
      <c r="A65" s="31" t="s">
        <v>38</v>
      </c>
      <c r="B65" s="32" t="s">
        <v>39</v>
      </c>
      <c r="C65" s="33">
        <f>C38</f>
        <v>0.19443333333333335</v>
      </c>
      <c r="D65" s="34">
        <f>D38</f>
        <v>0</v>
      </c>
      <c r="E65" s="1"/>
    </row>
    <row r="66" spans="1:5" ht="16.5" thickBot="1" x14ac:dyDescent="0.3">
      <c r="A66" s="31" t="s">
        <v>44</v>
      </c>
      <c r="B66" s="59" t="s">
        <v>45</v>
      </c>
      <c r="C66" s="33">
        <f>C51</f>
        <v>0.38800000000000001</v>
      </c>
      <c r="D66" s="34">
        <f>D51</f>
        <v>0</v>
      </c>
      <c r="E66" s="1"/>
    </row>
    <row r="67" spans="1:5" ht="16.5" thickBot="1" x14ac:dyDescent="0.3">
      <c r="A67" s="31" t="s">
        <v>57</v>
      </c>
      <c r="B67" s="32" t="s">
        <v>58</v>
      </c>
      <c r="C67" s="39">
        <f>C61</f>
        <v>0</v>
      </c>
      <c r="D67" s="34">
        <f>D61</f>
        <v>0</v>
      </c>
      <c r="E67" s="1"/>
    </row>
    <row r="68" spans="1:5" ht="16.5" thickBot="1" x14ac:dyDescent="0.3">
      <c r="A68" s="133" t="s">
        <v>35</v>
      </c>
      <c r="B68" s="134"/>
      <c r="C68" s="40">
        <f>SUM(C65:C67)</f>
        <v>0.58243333333333336</v>
      </c>
      <c r="D68" s="36">
        <f>SUM(D65:D67)</f>
        <v>0</v>
      </c>
      <c r="E68" s="1"/>
    </row>
    <row r="69" spans="1:5" ht="16.5" thickBot="1" x14ac:dyDescent="0.3">
      <c r="A69" s="41"/>
      <c r="B69" s="1"/>
      <c r="C69" s="1"/>
      <c r="D69" s="1"/>
      <c r="E69" s="1"/>
    </row>
    <row r="70" spans="1:5" ht="16.5" thickBot="1" x14ac:dyDescent="0.3">
      <c r="A70" s="120" t="s">
        <v>67</v>
      </c>
      <c r="B70" s="121"/>
      <c r="C70" s="121"/>
      <c r="D70" s="122"/>
      <c r="E70" s="1"/>
    </row>
    <row r="71" spans="1:5" ht="16.5" thickBot="1" x14ac:dyDescent="0.3">
      <c r="A71" s="42" t="s">
        <v>68</v>
      </c>
      <c r="B71" s="27"/>
      <c r="C71" s="27"/>
      <c r="D71" s="28">
        <f>D31+D38</f>
        <v>0</v>
      </c>
      <c r="E71" s="1"/>
    </row>
    <row r="72" spans="1:5" ht="16.5" thickBot="1" x14ac:dyDescent="0.3">
      <c r="A72" s="29">
        <v>3</v>
      </c>
      <c r="B72" s="58" t="s">
        <v>69</v>
      </c>
      <c r="C72" s="30" t="s">
        <v>23</v>
      </c>
      <c r="D72" s="30" t="s">
        <v>24</v>
      </c>
      <c r="E72" s="1"/>
    </row>
    <row r="73" spans="1:5" ht="16.5" thickBot="1" x14ac:dyDescent="0.3">
      <c r="A73" s="31" t="s">
        <v>25</v>
      </c>
      <c r="B73" s="43" t="s">
        <v>70</v>
      </c>
      <c r="C73" s="33">
        <v>4.1999999999999997E-3</v>
      </c>
      <c r="D73" s="34">
        <f>C73*D71</f>
        <v>0</v>
      </c>
      <c r="E73" s="1"/>
    </row>
    <row r="74" spans="1:5" ht="16.5" thickBot="1" x14ac:dyDescent="0.3">
      <c r="A74" s="31" t="s">
        <v>26</v>
      </c>
      <c r="B74" s="61" t="s">
        <v>71</v>
      </c>
      <c r="C74" s="33">
        <v>2.9999999999999997E-4</v>
      </c>
      <c r="D74" s="34">
        <f>C74*D71</f>
        <v>0</v>
      </c>
      <c r="E74" s="1"/>
    </row>
    <row r="75" spans="1:5" ht="32.25" thickBot="1" x14ac:dyDescent="0.3">
      <c r="A75" s="31" t="s">
        <v>28</v>
      </c>
      <c r="B75" s="43" t="s">
        <v>72</v>
      </c>
      <c r="C75" s="33">
        <v>1.4999999999999999E-4</v>
      </c>
      <c r="D75" s="34">
        <f>C75*D71</f>
        <v>0</v>
      </c>
      <c r="E75" s="1"/>
    </row>
    <row r="76" spans="1:5" ht="16.5" thickBot="1" x14ac:dyDescent="0.3">
      <c r="A76" s="31" t="s">
        <v>30</v>
      </c>
      <c r="B76" s="61" t="s">
        <v>73</v>
      </c>
      <c r="C76" s="33">
        <v>1.9400000000000001E-2</v>
      </c>
      <c r="D76" s="34">
        <f>C76*D71</f>
        <v>0</v>
      </c>
      <c r="E76" s="1"/>
    </row>
    <row r="77" spans="1:5" ht="32.25" thickBot="1" x14ac:dyDescent="0.3">
      <c r="A77" s="31" t="s">
        <v>32</v>
      </c>
      <c r="B77" s="43" t="s">
        <v>74</v>
      </c>
      <c r="C77" s="33">
        <v>7.7000000000000002E-3</v>
      </c>
      <c r="D77" s="34">
        <f>C77*D71</f>
        <v>0</v>
      </c>
      <c r="E77" s="1"/>
    </row>
    <row r="78" spans="1:5" ht="32.25" thickBot="1" x14ac:dyDescent="0.3">
      <c r="A78" s="31" t="s">
        <v>34</v>
      </c>
      <c r="B78" s="61" t="s">
        <v>75</v>
      </c>
      <c r="C78" s="33">
        <v>8.0000000000000004E-4</v>
      </c>
      <c r="D78" s="34">
        <f>C78*D71</f>
        <v>0</v>
      </c>
      <c r="E78" s="1"/>
    </row>
    <row r="79" spans="1:5" ht="16.5" thickBot="1" x14ac:dyDescent="0.3">
      <c r="A79" s="133" t="s">
        <v>35</v>
      </c>
      <c r="B79" s="134"/>
      <c r="C79" s="19">
        <f>SUM(C73:C78)</f>
        <v>3.2550000000000003E-2</v>
      </c>
      <c r="D79" s="36">
        <f>SUM(D73:D78)</f>
        <v>0</v>
      </c>
      <c r="E79" s="1"/>
    </row>
    <row r="80" spans="1:5" ht="16.5" thickBot="1" x14ac:dyDescent="0.3">
      <c r="A80" s="1"/>
      <c r="B80" s="1"/>
      <c r="C80" s="1"/>
      <c r="D80" s="1"/>
      <c r="E80" s="1"/>
    </row>
    <row r="81" spans="1:5" ht="16.5" thickBot="1" x14ac:dyDescent="0.3">
      <c r="A81" s="120" t="s">
        <v>76</v>
      </c>
      <c r="B81" s="121"/>
      <c r="C81" s="121"/>
      <c r="D81" s="122"/>
      <c r="E81" s="1"/>
    </row>
    <row r="82" spans="1:5" ht="16.5" thickBot="1" x14ac:dyDescent="0.3">
      <c r="A82" s="148" t="s">
        <v>77</v>
      </c>
      <c r="B82" s="149"/>
      <c r="C82" s="149"/>
      <c r="D82" s="150"/>
      <c r="E82" s="1"/>
    </row>
    <row r="83" spans="1:5" ht="16.5" thickBot="1" x14ac:dyDescent="0.3">
      <c r="A83" s="44" t="s">
        <v>78</v>
      </c>
      <c r="B83" s="27"/>
      <c r="C83" s="27"/>
      <c r="D83" s="28">
        <f>D31+D38</f>
        <v>0</v>
      </c>
      <c r="E83" s="1"/>
    </row>
    <row r="84" spans="1:5" ht="16.5" thickBot="1" x14ac:dyDescent="0.3">
      <c r="A84" s="29" t="s">
        <v>79</v>
      </c>
      <c r="B84" s="58" t="s">
        <v>80</v>
      </c>
      <c r="C84" s="30" t="s">
        <v>23</v>
      </c>
      <c r="D84" s="30" t="s">
        <v>24</v>
      </c>
      <c r="E84" s="1"/>
    </row>
    <row r="85" spans="1:5" ht="16.5" thickBot="1" x14ac:dyDescent="0.3">
      <c r="A85" s="31" t="s">
        <v>25</v>
      </c>
      <c r="B85" s="32" t="s">
        <v>81</v>
      </c>
      <c r="C85" s="33"/>
      <c r="D85" s="34">
        <f>C85*D83</f>
        <v>0</v>
      </c>
      <c r="E85" s="45"/>
    </row>
    <row r="86" spans="1:5" ht="16.5" thickBot="1" x14ac:dyDescent="0.3">
      <c r="A86" s="31" t="s">
        <v>26</v>
      </c>
      <c r="B86" s="59" t="s">
        <v>80</v>
      </c>
      <c r="C86" s="33">
        <v>2.8E-3</v>
      </c>
      <c r="D86" s="34">
        <f>C86*D83</f>
        <v>0</v>
      </c>
      <c r="E86" s="1"/>
    </row>
    <row r="87" spans="1:5" ht="16.5" thickBot="1" x14ac:dyDescent="0.3">
      <c r="A87" s="31" t="s">
        <v>28</v>
      </c>
      <c r="B87" s="32" t="s">
        <v>82</v>
      </c>
      <c r="C87" s="33">
        <v>8.0000000000000004E-4</v>
      </c>
      <c r="D87" s="34">
        <f>C87*D83</f>
        <v>0</v>
      </c>
      <c r="E87" s="1"/>
    </row>
    <row r="88" spans="1:5" ht="16.5" thickBot="1" x14ac:dyDescent="0.3">
      <c r="A88" s="31" t="s">
        <v>30</v>
      </c>
      <c r="B88" s="59" t="s">
        <v>83</v>
      </c>
      <c r="C88" s="33">
        <v>2E-3</v>
      </c>
      <c r="D88" s="34">
        <f>C88*D83</f>
        <v>0</v>
      </c>
      <c r="E88" s="1"/>
    </row>
    <row r="89" spans="1:5" ht="16.5" thickBot="1" x14ac:dyDescent="0.3">
      <c r="A89" s="31" t="s">
        <v>32</v>
      </c>
      <c r="B89" s="32" t="s">
        <v>84</v>
      </c>
      <c r="C89" s="33">
        <v>5.5000000000000003E-4</v>
      </c>
      <c r="D89" s="34">
        <f>C89*D83</f>
        <v>0</v>
      </c>
      <c r="E89" s="1"/>
    </row>
    <row r="90" spans="1:5" ht="16.5" thickBot="1" x14ac:dyDescent="0.3">
      <c r="A90" s="31" t="s">
        <v>34</v>
      </c>
      <c r="B90" s="59" t="s">
        <v>85</v>
      </c>
      <c r="C90" s="33"/>
      <c r="D90" s="34"/>
      <c r="E90" s="1"/>
    </row>
    <row r="91" spans="1:5" ht="16.5" thickBot="1" x14ac:dyDescent="0.3">
      <c r="A91" s="133" t="s">
        <v>55</v>
      </c>
      <c r="B91" s="134"/>
      <c r="C91" s="19">
        <f>SUM(C85:C90)</f>
        <v>6.1500000000000001E-3</v>
      </c>
      <c r="D91" s="36">
        <f>SUM(D85:D90)</f>
        <v>0</v>
      </c>
      <c r="E91" s="1"/>
    </row>
    <row r="92" spans="1:5" ht="16.5" thickBot="1" x14ac:dyDescent="0.3">
      <c r="A92" s="1"/>
      <c r="B92" s="1"/>
      <c r="C92" s="1"/>
      <c r="D92" s="1"/>
      <c r="E92" s="1"/>
    </row>
    <row r="93" spans="1:5" ht="16.5" thickBot="1" x14ac:dyDescent="0.3">
      <c r="A93" s="120" t="s">
        <v>86</v>
      </c>
      <c r="B93" s="121"/>
      <c r="C93" s="121"/>
      <c r="D93" s="122"/>
      <c r="E93" s="1"/>
    </row>
    <row r="94" spans="1:5" ht="16.5" thickBot="1" x14ac:dyDescent="0.3">
      <c r="A94" s="4" t="s">
        <v>87</v>
      </c>
      <c r="B94" s="5" t="s">
        <v>88</v>
      </c>
      <c r="C94" s="5" t="s">
        <v>23</v>
      </c>
      <c r="D94" s="5" t="s">
        <v>24</v>
      </c>
      <c r="E94" s="1"/>
    </row>
    <row r="95" spans="1:5" ht="16.5" thickBot="1" x14ac:dyDescent="0.3">
      <c r="A95" s="31" t="s">
        <v>25</v>
      </c>
      <c r="B95" s="59" t="s">
        <v>89</v>
      </c>
      <c r="C95" s="32"/>
      <c r="D95" s="34"/>
      <c r="E95" s="1"/>
    </row>
    <row r="96" spans="1:5" ht="16.5" thickBot="1" x14ac:dyDescent="0.3">
      <c r="A96" s="133" t="s">
        <v>35</v>
      </c>
      <c r="B96" s="134"/>
      <c r="C96" s="40">
        <v>0</v>
      </c>
      <c r="D96" s="36">
        <f>D95</f>
        <v>0</v>
      </c>
      <c r="E96" s="1"/>
    </row>
    <row r="97" spans="1:5" ht="16.5" thickBot="1" x14ac:dyDescent="0.3">
      <c r="A97" s="1"/>
      <c r="B97" s="1"/>
      <c r="C97" s="1"/>
      <c r="D97" s="1"/>
      <c r="E97" s="1"/>
    </row>
    <row r="98" spans="1:5" ht="16.5" thickBot="1" x14ac:dyDescent="0.3">
      <c r="A98" s="120" t="s">
        <v>90</v>
      </c>
      <c r="B98" s="121"/>
      <c r="C98" s="121"/>
      <c r="D98" s="122"/>
      <c r="E98" s="1"/>
    </row>
    <row r="99" spans="1:5" ht="16.5" thickBot="1" x14ac:dyDescent="0.3">
      <c r="A99" s="4">
        <v>4</v>
      </c>
      <c r="B99" s="57" t="s">
        <v>91</v>
      </c>
      <c r="C99" s="5" t="s">
        <v>23</v>
      </c>
      <c r="D99" s="5" t="s">
        <v>24</v>
      </c>
      <c r="E99" s="1"/>
    </row>
    <row r="100" spans="1:5" ht="16.5" thickBot="1" x14ac:dyDescent="0.3">
      <c r="A100" s="31" t="s">
        <v>79</v>
      </c>
      <c r="B100" s="32" t="s">
        <v>80</v>
      </c>
      <c r="C100" s="33">
        <f>C91</f>
        <v>6.1500000000000001E-3</v>
      </c>
      <c r="D100" s="34">
        <f>D91</f>
        <v>0</v>
      </c>
      <c r="E100" s="1"/>
    </row>
    <row r="101" spans="1:5" ht="16.5" thickBot="1" x14ac:dyDescent="0.3">
      <c r="A101" s="31" t="s">
        <v>87</v>
      </c>
      <c r="B101" s="59" t="s">
        <v>88</v>
      </c>
      <c r="C101" s="33">
        <f>C95</f>
        <v>0</v>
      </c>
      <c r="D101" s="34">
        <f>D96</f>
        <v>0</v>
      </c>
      <c r="E101" s="1"/>
    </row>
    <row r="102" spans="1:5" ht="16.5" thickBot="1" x14ac:dyDescent="0.3">
      <c r="A102" s="133" t="s">
        <v>92</v>
      </c>
      <c r="B102" s="134"/>
      <c r="C102" s="19">
        <f>SUM(C100:C101)</f>
        <v>6.1500000000000001E-3</v>
      </c>
      <c r="D102" s="36">
        <f>SUM(D100:D101)</f>
        <v>0</v>
      </c>
      <c r="E102" s="1"/>
    </row>
    <row r="103" spans="1:5" ht="16.5" thickBot="1" x14ac:dyDescent="0.3">
      <c r="A103" s="1"/>
      <c r="B103" s="1"/>
      <c r="C103" s="1"/>
      <c r="D103" s="1"/>
      <c r="E103" s="1"/>
    </row>
    <row r="104" spans="1:5" ht="16.5" thickBot="1" x14ac:dyDescent="0.3">
      <c r="A104" s="120" t="s">
        <v>93</v>
      </c>
      <c r="B104" s="121"/>
      <c r="C104" s="121"/>
      <c r="D104" s="122"/>
      <c r="E104" s="1"/>
    </row>
    <row r="105" spans="1:5" ht="16.5" thickBot="1" x14ac:dyDescent="0.3">
      <c r="A105" s="4">
        <v>5</v>
      </c>
      <c r="B105" s="169" t="s">
        <v>94</v>
      </c>
      <c r="C105" s="170"/>
      <c r="D105" s="5" t="s">
        <v>24</v>
      </c>
      <c r="E105" s="1"/>
    </row>
    <row r="106" spans="1:5" ht="16.5" thickBot="1" x14ac:dyDescent="0.3">
      <c r="A106" s="31" t="s">
        <v>25</v>
      </c>
      <c r="B106" s="144" t="s">
        <v>95</v>
      </c>
      <c r="C106" s="145"/>
      <c r="D106" s="146"/>
      <c r="E106" s="151"/>
    </row>
    <row r="107" spans="1:5" ht="16.5" thickBot="1" x14ac:dyDescent="0.3">
      <c r="A107" s="31" t="s">
        <v>26</v>
      </c>
      <c r="B107" s="144" t="s">
        <v>96</v>
      </c>
      <c r="C107" s="145"/>
      <c r="D107" s="147"/>
      <c r="E107" s="151"/>
    </row>
    <row r="108" spans="1:5" ht="16.5" thickBot="1" x14ac:dyDescent="0.3">
      <c r="A108" s="31" t="s">
        <v>28</v>
      </c>
      <c r="B108" s="144" t="s">
        <v>85</v>
      </c>
      <c r="C108" s="145"/>
      <c r="D108" s="46">
        <v>0</v>
      </c>
      <c r="E108" s="1"/>
    </row>
    <row r="109" spans="1:5" ht="16.5" thickBot="1" x14ac:dyDescent="0.3">
      <c r="A109" s="133" t="s">
        <v>97</v>
      </c>
      <c r="B109" s="152"/>
      <c r="C109" s="134"/>
      <c r="D109" s="36">
        <f>SUM(D106:D108)</f>
        <v>0</v>
      </c>
      <c r="E109" s="1"/>
    </row>
    <row r="110" spans="1:5" ht="16.5" thickBot="1" x14ac:dyDescent="0.3">
      <c r="A110" s="1"/>
      <c r="B110" s="1"/>
      <c r="C110" s="1"/>
      <c r="D110" s="1"/>
      <c r="E110" s="1"/>
    </row>
    <row r="111" spans="1:5" ht="15.75" x14ac:dyDescent="0.25">
      <c r="A111" s="153" t="s">
        <v>98</v>
      </c>
      <c r="B111" s="154"/>
      <c r="C111" s="154"/>
      <c r="D111" s="155"/>
      <c r="E111" s="1"/>
    </row>
    <row r="112" spans="1:5" ht="16.5" thickBot="1" x14ac:dyDescent="0.3">
      <c r="A112" s="156" t="s">
        <v>99</v>
      </c>
      <c r="B112" s="157"/>
      <c r="C112" s="158"/>
      <c r="D112" s="47">
        <f>D31+D68+D79+D102+D109</f>
        <v>0</v>
      </c>
      <c r="E112" s="1"/>
    </row>
    <row r="113" spans="1:5" ht="16.5" thickBot="1" x14ac:dyDescent="0.3">
      <c r="A113" s="29">
        <v>6</v>
      </c>
      <c r="B113" s="63" t="s">
        <v>100</v>
      </c>
      <c r="C113" s="30" t="s">
        <v>23</v>
      </c>
      <c r="D113" s="30" t="s">
        <v>24</v>
      </c>
      <c r="E113" s="1"/>
    </row>
    <row r="114" spans="1:5" ht="16.5" thickBot="1" x14ac:dyDescent="0.3">
      <c r="A114" s="31" t="s">
        <v>25</v>
      </c>
      <c r="B114" s="32" t="s">
        <v>101</v>
      </c>
      <c r="C114" s="33">
        <v>0.05</v>
      </c>
      <c r="D114" s="34">
        <f>C114*D112</f>
        <v>0</v>
      </c>
      <c r="E114" s="1"/>
    </row>
    <row r="115" spans="1:5" ht="16.5" thickBot="1" x14ac:dyDescent="0.3">
      <c r="A115" s="31" t="s">
        <v>26</v>
      </c>
      <c r="B115" s="32" t="s">
        <v>102</v>
      </c>
      <c r="C115" s="33"/>
      <c r="D115" s="34">
        <f>(D112+D114)*C115</f>
        <v>0</v>
      </c>
      <c r="E115" s="1"/>
    </row>
    <row r="116" spans="1:5" ht="16.5" thickBot="1" x14ac:dyDescent="0.3">
      <c r="A116" s="31" t="s">
        <v>28</v>
      </c>
      <c r="B116" s="32" t="s">
        <v>103</v>
      </c>
      <c r="C116" s="48"/>
      <c r="D116" s="34"/>
      <c r="E116" s="1"/>
    </row>
    <row r="117" spans="1:5" ht="16.5" thickBot="1" x14ac:dyDescent="0.3">
      <c r="A117" s="31"/>
      <c r="B117" s="59" t="s">
        <v>104</v>
      </c>
      <c r="C117" s="33">
        <v>7.5999999999999998E-2</v>
      </c>
      <c r="D117" s="34">
        <f>C117*D121</f>
        <v>0</v>
      </c>
      <c r="E117" s="1"/>
    </row>
    <row r="118" spans="1:5" ht="16.5" thickBot="1" x14ac:dyDescent="0.3">
      <c r="A118" s="31"/>
      <c r="B118" s="32" t="s">
        <v>105</v>
      </c>
      <c r="C118" s="33">
        <v>1.6500000000000001E-2</v>
      </c>
      <c r="D118" s="34">
        <f>C118*D121</f>
        <v>0</v>
      </c>
      <c r="E118" s="1"/>
    </row>
    <row r="119" spans="1:5" ht="16.5" thickBot="1" x14ac:dyDescent="0.3">
      <c r="A119" s="31"/>
      <c r="B119" s="32" t="s">
        <v>106</v>
      </c>
      <c r="C119" s="33">
        <v>0.03</v>
      </c>
      <c r="D119" s="34">
        <f>C119*D121</f>
        <v>0</v>
      </c>
      <c r="E119" s="1"/>
    </row>
    <row r="120" spans="1:5" ht="16.5" thickBot="1" x14ac:dyDescent="0.3">
      <c r="A120" s="133" t="s">
        <v>107</v>
      </c>
      <c r="B120" s="152"/>
      <c r="C120" s="49">
        <f>C117+C118+C119</f>
        <v>0.1225</v>
      </c>
      <c r="D120" s="34"/>
      <c r="E120" s="1"/>
    </row>
    <row r="121" spans="1:5" ht="16.5" thickBot="1" x14ac:dyDescent="0.3">
      <c r="A121" s="159"/>
      <c r="B121" s="160"/>
      <c r="C121" s="161"/>
      <c r="D121" s="34">
        <f>(D112+D114+D115)/(1-C120)</f>
        <v>0</v>
      </c>
      <c r="E121" s="1"/>
    </row>
    <row r="122" spans="1:5" ht="16.5" thickBot="1" x14ac:dyDescent="0.3">
      <c r="A122" s="133" t="s">
        <v>55</v>
      </c>
      <c r="B122" s="134"/>
      <c r="C122" s="19">
        <f>SUM(C114+C115+C120)</f>
        <v>0.17249999999999999</v>
      </c>
      <c r="D122" s="36">
        <f>SUM(D114:D119)</f>
        <v>0</v>
      </c>
      <c r="E122" s="1"/>
    </row>
    <row r="123" spans="1:5" ht="16.5" thickBot="1" x14ac:dyDescent="0.3">
      <c r="A123" s="1"/>
      <c r="B123" s="1"/>
      <c r="C123" s="1"/>
      <c r="D123" s="1"/>
      <c r="E123" s="1"/>
    </row>
    <row r="124" spans="1:5" ht="16.5" thickBot="1" x14ac:dyDescent="0.3">
      <c r="A124" s="120" t="s">
        <v>108</v>
      </c>
      <c r="B124" s="121"/>
      <c r="C124" s="121"/>
      <c r="D124" s="122"/>
      <c r="E124" s="1"/>
    </row>
    <row r="125" spans="1:5" ht="16.5" thickBot="1" x14ac:dyDescent="0.3">
      <c r="A125" s="4"/>
      <c r="B125" s="62" t="s">
        <v>109</v>
      </c>
      <c r="C125" s="5" t="s">
        <v>23</v>
      </c>
      <c r="D125" s="5" t="s">
        <v>24</v>
      </c>
      <c r="E125" s="1"/>
    </row>
    <row r="126" spans="1:5" ht="16.5" thickBot="1" x14ac:dyDescent="0.3">
      <c r="A126" s="29" t="s">
        <v>25</v>
      </c>
      <c r="B126" s="32" t="s">
        <v>21</v>
      </c>
      <c r="C126" s="33">
        <f>C31</f>
        <v>1.5</v>
      </c>
      <c r="D126" s="50">
        <f>D31</f>
        <v>0</v>
      </c>
      <c r="E126" s="1"/>
    </row>
    <row r="127" spans="1:5" ht="16.5" thickBot="1" x14ac:dyDescent="0.3">
      <c r="A127" s="29" t="s">
        <v>26</v>
      </c>
      <c r="B127" s="59" t="s">
        <v>36</v>
      </c>
      <c r="C127" s="33">
        <f>C68</f>
        <v>0.58243333333333336</v>
      </c>
      <c r="D127" s="50">
        <f>D68</f>
        <v>0</v>
      </c>
      <c r="E127" s="1"/>
    </row>
    <row r="128" spans="1:5" ht="16.5" thickBot="1" x14ac:dyDescent="0.3">
      <c r="A128" s="29" t="s">
        <v>28</v>
      </c>
      <c r="B128" s="32" t="s">
        <v>67</v>
      </c>
      <c r="C128" s="33">
        <f>C79</f>
        <v>3.2550000000000003E-2</v>
      </c>
      <c r="D128" s="50">
        <f>D79</f>
        <v>0</v>
      </c>
      <c r="E128" s="1"/>
    </row>
    <row r="129" spans="1:5" ht="16.5" thickBot="1" x14ac:dyDescent="0.3">
      <c r="A129" s="29" t="s">
        <v>30</v>
      </c>
      <c r="B129" s="59" t="s">
        <v>76</v>
      </c>
      <c r="C129" s="33">
        <f>C91+C96</f>
        <v>6.1500000000000001E-3</v>
      </c>
      <c r="D129" s="50">
        <f>D102</f>
        <v>0</v>
      </c>
      <c r="E129" s="1"/>
    </row>
    <row r="130" spans="1:5" ht="16.5" thickBot="1" x14ac:dyDescent="0.3">
      <c r="A130" s="29" t="s">
        <v>32</v>
      </c>
      <c r="B130" s="32" t="s">
        <v>93</v>
      </c>
      <c r="C130" s="48"/>
      <c r="D130" s="50">
        <f>D109</f>
        <v>0</v>
      </c>
      <c r="E130" s="1"/>
    </row>
    <row r="131" spans="1:5" ht="16.5" thickBot="1" x14ac:dyDescent="0.3">
      <c r="A131" s="133" t="s">
        <v>110</v>
      </c>
      <c r="B131" s="134"/>
      <c r="C131" s="30"/>
      <c r="D131" s="50">
        <f>SUM(D126:D130)</f>
        <v>0</v>
      </c>
      <c r="E131" s="1"/>
    </row>
    <row r="132" spans="1:5" ht="16.5" thickBot="1" x14ac:dyDescent="0.3">
      <c r="A132" s="29" t="s">
        <v>34</v>
      </c>
      <c r="B132" s="59" t="s">
        <v>111</v>
      </c>
      <c r="C132" s="33">
        <f>C122</f>
        <v>0.17249999999999999</v>
      </c>
      <c r="D132" s="50">
        <f>D122</f>
        <v>0</v>
      </c>
      <c r="E132" s="1"/>
    </row>
    <row r="133" spans="1:5" ht="16.5" thickBot="1" x14ac:dyDescent="0.3">
      <c r="A133" s="133" t="s">
        <v>112</v>
      </c>
      <c r="B133" s="134"/>
      <c r="C133" s="51">
        <f>SUM(C126:C132)</f>
        <v>2.2936333333333332</v>
      </c>
      <c r="D133" s="50">
        <f>ROUND(SUM(D131:D132),2)</f>
        <v>0</v>
      </c>
      <c r="E133" s="1"/>
    </row>
    <row r="134" spans="1:5" ht="16.5" thickBot="1" x14ac:dyDescent="0.3">
      <c r="A134" s="133" t="s">
        <v>113</v>
      </c>
      <c r="B134" s="134"/>
      <c r="C134" s="51"/>
      <c r="D134" s="52">
        <v>2</v>
      </c>
      <c r="E134" s="1"/>
    </row>
    <row r="135" spans="1:5" ht="16.5" thickBot="1" x14ac:dyDescent="0.3">
      <c r="A135" s="133" t="s">
        <v>114</v>
      </c>
      <c r="B135" s="134"/>
      <c r="C135" s="51"/>
      <c r="D135" s="50">
        <f>D133*D134</f>
        <v>0</v>
      </c>
      <c r="E135" s="1"/>
    </row>
    <row r="136" spans="1:5" ht="16.5" thickBot="1" x14ac:dyDescent="0.3">
      <c r="A136" s="133" t="s">
        <v>115</v>
      </c>
      <c r="B136" s="134"/>
      <c r="C136" s="51"/>
      <c r="D136" s="53">
        <f>D135*C10</f>
        <v>0</v>
      </c>
      <c r="E136" s="1"/>
    </row>
  </sheetData>
  <mergeCells count="67">
    <mergeCell ref="E106:E107"/>
    <mergeCell ref="B107:C107"/>
    <mergeCell ref="A136:B136"/>
    <mergeCell ref="A109:C109"/>
    <mergeCell ref="A111:D111"/>
    <mergeCell ref="A112:C112"/>
    <mergeCell ref="A120:B120"/>
    <mergeCell ref="A121:C121"/>
    <mergeCell ref="A122:B122"/>
    <mergeCell ref="A124:D124"/>
    <mergeCell ref="A131:B131"/>
    <mergeCell ref="A133:B133"/>
    <mergeCell ref="A134:B134"/>
    <mergeCell ref="A135:B135"/>
    <mergeCell ref="B108:C108"/>
    <mergeCell ref="A104:D104"/>
    <mergeCell ref="B105:C105"/>
    <mergeCell ref="B106:C106"/>
    <mergeCell ref="D106:D107"/>
    <mergeCell ref="A82:D82"/>
    <mergeCell ref="A91:B91"/>
    <mergeCell ref="A93:D93"/>
    <mergeCell ref="A96:B96"/>
    <mergeCell ref="A98:D98"/>
    <mergeCell ref="A102:B102"/>
    <mergeCell ref="A70:D70"/>
    <mergeCell ref="A79:B79"/>
    <mergeCell ref="A38:B38"/>
    <mergeCell ref="A40:D40"/>
    <mergeCell ref="A41:B41"/>
    <mergeCell ref="A51:B51"/>
    <mergeCell ref="A53:D53"/>
    <mergeCell ref="A81:D81"/>
    <mergeCell ref="A34:D34"/>
    <mergeCell ref="A17:B17"/>
    <mergeCell ref="C17:D17"/>
    <mergeCell ref="A18:B18"/>
    <mergeCell ref="C18:D18"/>
    <mergeCell ref="A19:B19"/>
    <mergeCell ref="C19:D19"/>
    <mergeCell ref="A20:B20"/>
    <mergeCell ref="C20:D20"/>
    <mergeCell ref="A22:D22"/>
    <mergeCell ref="A31:B31"/>
    <mergeCell ref="A33:D33"/>
    <mergeCell ref="A61:B61"/>
    <mergeCell ref="A63:D63"/>
    <mergeCell ref="A68:B68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0"/>
  <sheetViews>
    <sheetView workbookViewId="0">
      <selection activeCell="C21" sqref="C21"/>
    </sheetView>
  </sheetViews>
  <sheetFormatPr defaultRowHeight="15" x14ac:dyDescent="0.25"/>
  <cols>
    <col min="1" max="1" width="32.140625" customWidth="1"/>
    <col min="2" max="2" width="14.42578125" customWidth="1"/>
    <col min="3" max="3" width="19.7109375" customWidth="1"/>
    <col min="5" max="5" width="13.28515625" bestFit="1" customWidth="1"/>
    <col min="6" max="6" width="17.85546875" customWidth="1"/>
    <col min="7" max="7" width="15.85546875" bestFit="1" customWidth="1"/>
    <col min="8" max="8" width="12.140625" bestFit="1" customWidth="1"/>
    <col min="9" max="9" width="14.28515625" customWidth="1"/>
  </cols>
  <sheetData>
    <row r="2" spans="1:9" x14ac:dyDescent="0.25">
      <c r="A2" s="67" t="s">
        <v>128</v>
      </c>
      <c r="B2" s="67" t="s">
        <v>129</v>
      </c>
      <c r="C2" s="67" t="s">
        <v>130</v>
      </c>
      <c r="F2" s="172"/>
    </row>
    <row r="3" spans="1:9" x14ac:dyDescent="0.25">
      <c r="A3" s="68" t="s">
        <v>131</v>
      </c>
      <c r="B3" s="68">
        <f>'Operador de Escavadeira'!D134</f>
        <v>3</v>
      </c>
      <c r="C3" s="69">
        <f>'Operador de Escavadeira'!D137</f>
        <v>0</v>
      </c>
      <c r="E3" s="81"/>
      <c r="F3" s="80"/>
      <c r="G3" s="81"/>
      <c r="I3" s="81"/>
    </row>
    <row r="4" spans="1:9" x14ac:dyDescent="0.25">
      <c r="A4" s="68" t="s">
        <v>132</v>
      </c>
      <c r="B4" s="68">
        <f>'Operador de Motoniveladora'!D134</f>
        <v>2</v>
      </c>
      <c r="C4" s="69">
        <f>'Operador de Motoniveladora'!D136</f>
        <v>0</v>
      </c>
      <c r="F4" s="80"/>
      <c r="G4" s="81"/>
    </row>
    <row r="5" spans="1:9" x14ac:dyDescent="0.25">
      <c r="A5" s="68" t="s">
        <v>133</v>
      </c>
      <c r="B5" s="68">
        <f>'Operador de Retroescavadeira'!D134</f>
        <v>4</v>
      </c>
      <c r="C5" s="69">
        <f>'Operador de Retroescavadeira'!D136</f>
        <v>0</v>
      </c>
      <c r="F5" s="80"/>
      <c r="G5" s="81"/>
    </row>
    <row r="6" spans="1:9" x14ac:dyDescent="0.25">
      <c r="A6" s="68" t="s">
        <v>134</v>
      </c>
      <c r="B6" s="68">
        <f>'Operador de Pá Carregadeira'!D134</f>
        <v>2</v>
      </c>
      <c r="C6" s="69">
        <f>'Operador de Pá Carregadeira'!D136</f>
        <v>0</v>
      </c>
      <c r="F6" s="80"/>
      <c r="G6" s="81"/>
    </row>
    <row r="7" spans="1:9" x14ac:dyDescent="0.25">
      <c r="A7" s="72" t="s">
        <v>135</v>
      </c>
      <c r="B7" s="73">
        <f>SUM(B3:B6)</f>
        <v>11</v>
      </c>
      <c r="C7" s="71">
        <f>SUM(C3:C6)</f>
        <v>0</v>
      </c>
      <c r="F7" s="82"/>
      <c r="G7" s="82"/>
      <c r="I7" s="83"/>
    </row>
    <row r="9" spans="1:9" x14ac:dyDescent="0.25">
      <c r="H9" s="81"/>
    </row>
    <row r="10" spans="1:9" x14ac:dyDescent="0.25">
      <c r="F10" s="8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Operador de Escavadeira</vt:lpstr>
      <vt:lpstr>Operador de Motoniveladora</vt:lpstr>
      <vt:lpstr>Operador de Retroescavadeira</vt:lpstr>
      <vt:lpstr>Operador de Pá Carregadeira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Juliane Aparecida Alves</cp:lastModifiedBy>
  <dcterms:created xsi:type="dcterms:W3CDTF">2025-05-09T18:38:53Z</dcterms:created>
  <dcterms:modified xsi:type="dcterms:W3CDTF">2025-09-02T18:16:56Z</dcterms:modified>
</cp:coreProperties>
</file>